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いろいろ\THz応用推進協議会\2022_6GWG\第二回\"/>
    </mc:Choice>
  </mc:AlternateContent>
  <xr:revisionPtr revIDLastSave="0" documentId="13_ncr:1_{10CCD9E3-D513-4B99-BDE3-72CF45DCAA4F}" xr6:coauthVersionLast="36" xr6:coauthVersionMax="36" xr10:uidLastSave="{00000000-0000-0000-0000-000000000000}"/>
  <bookViews>
    <workbookView xWindow="0" yWindow="0" windowWidth="17256" windowHeight="4836" xr2:uid="{F7CA6D80-80D4-4D4C-8837-20A9F4223CDC}"/>
  </bookViews>
  <sheets>
    <sheet name="Trdata" sheetId="1" r:id="rId1"/>
    <sheet name="Trref.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D80" i="1"/>
  <c r="D79" i="1"/>
  <c r="H82" i="1"/>
  <c r="H80" i="1"/>
  <c r="H79" i="1"/>
  <c r="H78" i="1"/>
  <c r="P81" i="1" l="1"/>
  <c r="Q81" i="1"/>
  <c r="R81" i="1"/>
  <c r="S81" i="1"/>
  <c r="T81" i="1"/>
  <c r="U81" i="1"/>
  <c r="V81" i="1"/>
  <c r="W81" i="1"/>
  <c r="X81" i="1"/>
  <c r="Y81" i="1"/>
  <c r="Z81" i="1"/>
  <c r="AA81" i="1"/>
  <c r="P82" i="1"/>
  <c r="Q82" i="1"/>
  <c r="R82" i="1"/>
  <c r="S82" i="1"/>
  <c r="T82" i="1"/>
  <c r="U82" i="1"/>
  <c r="V82" i="1"/>
  <c r="W82" i="1"/>
  <c r="X82" i="1"/>
  <c r="Y82" i="1"/>
  <c r="Z82" i="1"/>
  <c r="AA82" i="1"/>
  <c r="P83" i="1"/>
  <c r="Q83" i="1"/>
  <c r="R83" i="1"/>
  <c r="S83" i="1"/>
  <c r="T83" i="1"/>
  <c r="U83" i="1"/>
  <c r="V83" i="1"/>
  <c r="W83" i="1"/>
  <c r="X83" i="1"/>
  <c r="Y83" i="1"/>
  <c r="Z83" i="1"/>
  <c r="AA83" i="1"/>
  <c r="P84" i="1"/>
  <c r="Q84" i="1"/>
  <c r="R84" i="1"/>
  <c r="S84" i="1"/>
  <c r="T84" i="1"/>
  <c r="U84" i="1"/>
  <c r="V84" i="1"/>
  <c r="W84" i="1"/>
  <c r="X84" i="1"/>
  <c r="Y84" i="1"/>
  <c r="Z84" i="1"/>
  <c r="AA84" i="1"/>
  <c r="P85" i="1"/>
  <c r="Q85" i="1"/>
  <c r="R85" i="1"/>
  <c r="S85" i="1"/>
  <c r="T85" i="1"/>
  <c r="U85" i="1"/>
  <c r="V85" i="1"/>
  <c r="W85" i="1"/>
  <c r="X85" i="1"/>
  <c r="Y85" i="1"/>
  <c r="Z85" i="1"/>
  <c r="AA85" i="1"/>
  <c r="P78" i="1" l="1"/>
  <c r="Q78" i="1"/>
  <c r="R78" i="1"/>
  <c r="S78" i="1"/>
  <c r="T78" i="1"/>
  <c r="U78" i="1"/>
  <c r="V78" i="1"/>
  <c r="W78" i="1"/>
  <c r="X78" i="1"/>
  <c r="Z78" i="1" s="1"/>
  <c r="Y78" i="1"/>
  <c r="AA78" i="1"/>
  <c r="P79" i="1"/>
  <c r="Q79" i="1"/>
  <c r="R79" i="1"/>
  <c r="S79" i="1"/>
  <c r="T79" i="1"/>
  <c r="U79" i="1"/>
  <c r="V79" i="1"/>
  <c r="W79" i="1"/>
  <c r="X79" i="1"/>
  <c r="Z79" i="1" s="1"/>
  <c r="Y79" i="1"/>
  <c r="AA79" i="1"/>
  <c r="P80" i="1"/>
  <c r="Q80" i="1"/>
  <c r="R80" i="1"/>
  <c r="S80" i="1"/>
  <c r="T80" i="1"/>
  <c r="U80" i="1"/>
  <c r="V80" i="1"/>
  <c r="W80" i="1"/>
  <c r="X80" i="1"/>
  <c r="Z80" i="1" s="1"/>
  <c r="Y80" i="1"/>
  <c r="AA80" i="1"/>
  <c r="P76" i="1"/>
  <c r="Q76" i="1"/>
  <c r="R76" i="1"/>
  <c r="S76" i="1"/>
  <c r="T76" i="1"/>
  <c r="U76" i="1"/>
  <c r="V76" i="1"/>
  <c r="W76" i="1"/>
  <c r="X76" i="1"/>
  <c r="Z76" i="1" s="1"/>
  <c r="Y76" i="1"/>
  <c r="AA76" i="1"/>
  <c r="P77" i="1"/>
  <c r="Q77" i="1"/>
  <c r="R77" i="1"/>
  <c r="S77" i="1"/>
  <c r="T77" i="1"/>
  <c r="U77" i="1"/>
  <c r="V77" i="1"/>
  <c r="W77" i="1"/>
  <c r="X77" i="1"/>
  <c r="Z77" i="1" s="1"/>
  <c r="Y77" i="1"/>
  <c r="AA77" i="1"/>
  <c r="D76" i="1"/>
  <c r="H76" i="1"/>
  <c r="U3" i="1" l="1"/>
  <c r="V3" i="1"/>
  <c r="W3" i="1"/>
  <c r="U4" i="1"/>
  <c r="V4" i="1"/>
  <c r="W4" i="1"/>
  <c r="U5" i="1"/>
  <c r="V5" i="1"/>
  <c r="W5" i="1"/>
  <c r="U6" i="1"/>
  <c r="V6" i="1"/>
  <c r="W6" i="1"/>
  <c r="U7" i="1"/>
  <c r="V7" i="1"/>
  <c r="W7" i="1"/>
  <c r="U8" i="1"/>
  <c r="V8" i="1"/>
  <c r="W8" i="1"/>
  <c r="U9" i="1"/>
  <c r="V9" i="1"/>
  <c r="W9" i="1"/>
  <c r="U10" i="1"/>
  <c r="V10" i="1"/>
  <c r="W10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6" i="1"/>
  <c r="V16" i="1"/>
  <c r="W16" i="1"/>
  <c r="U17" i="1"/>
  <c r="V17" i="1"/>
  <c r="W17" i="1"/>
  <c r="U18" i="1"/>
  <c r="V18" i="1"/>
  <c r="W18" i="1"/>
  <c r="U19" i="1"/>
  <c r="V19" i="1"/>
  <c r="W19" i="1"/>
  <c r="U20" i="1"/>
  <c r="V20" i="1"/>
  <c r="W20" i="1"/>
  <c r="U21" i="1"/>
  <c r="V21" i="1"/>
  <c r="W21" i="1"/>
  <c r="U22" i="1"/>
  <c r="V22" i="1"/>
  <c r="W22" i="1"/>
  <c r="U23" i="1"/>
  <c r="V23" i="1"/>
  <c r="W23" i="1"/>
  <c r="U24" i="1"/>
  <c r="V24" i="1"/>
  <c r="W24" i="1"/>
  <c r="U25" i="1"/>
  <c r="V25" i="1"/>
  <c r="W25" i="1"/>
  <c r="U26" i="1"/>
  <c r="V26" i="1"/>
  <c r="W26" i="1"/>
  <c r="U27" i="1"/>
  <c r="V27" i="1"/>
  <c r="W27" i="1"/>
  <c r="U28" i="1"/>
  <c r="V28" i="1"/>
  <c r="W28" i="1"/>
  <c r="U29" i="1"/>
  <c r="V29" i="1"/>
  <c r="W29" i="1"/>
  <c r="U30" i="1"/>
  <c r="V30" i="1"/>
  <c r="W30" i="1"/>
  <c r="U31" i="1"/>
  <c r="V31" i="1"/>
  <c r="W31" i="1"/>
  <c r="U32" i="1"/>
  <c r="V32" i="1"/>
  <c r="W32" i="1"/>
  <c r="U33" i="1"/>
  <c r="V33" i="1"/>
  <c r="W33" i="1"/>
  <c r="U34" i="1"/>
  <c r="V34" i="1"/>
  <c r="W34" i="1"/>
  <c r="U35" i="1"/>
  <c r="V35" i="1"/>
  <c r="W35" i="1"/>
  <c r="U36" i="1"/>
  <c r="V36" i="1"/>
  <c r="W36" i="1"/>
  <c r="U37" i="1"/>
  <c r="V37" i="1"/>
  <c r="W37" i="1"/>
  <c r="U38" i="1"/>
  <c r="V38" i="1"/>
  <c r="W38" i="1"/>
  <c r="U39" i="1"/>
  <c r="V39" i="1"/>
  <c r="W39" i="1"/>
  <c r="U40" i="1"/>
  <c r="V40" i="1"/>
  <c r="W40" i="1"/>
  <c r="U41" i="1"/>
  <c r="V41" i="1"/>
  <c r="W41" i="1"/>
  <c r="U42" i="1"/>
  <c r="V42" i="1"/>
  <c r="W42" i="1"/>
  <c r="U43" i="1"/>
  <c r="V43" i="1"/>
  <c r="W43" i="1"/>
  <c r="U44" i="1"/>
  <c r="V44" i="1"/>
  <c r="W44" i="1"/>
  <c r="U45" i="1"/>
  <c r="V45" i="1"/>
  <c r="W45" i="1"/>
  <c r="U46" i="1"/>
  <c r="V46" i="1"/>
  <c r="W46" i="1"/>
  <c r="U47" i="1"/>
  <c r="V47" i="1"/>
  <c r="W47" i="1"/>
  <c r="U48" i="1"/>
  <c r="V48" i="1"/>
  <c r="W48" i="1"/>
  <c r="U49" i="1"/>
  <c r="V49" i="1"/>
  <c r="W49" i="1"/>
  <c r="U50" i="1"/>
  <c r="V50" i="1"/>
  <c r="W50" i="1"/>
  <c r="U51" i="1"/>
  <c r="V51" i="1"/>
  <c r="W51" i="1"/>
  <c r="U52" i="1"/>
  <c r="V52" i="1"/>
  <c r="W52" i="1"/>
  <c r="U53" i="1"/>
  <c r="V53" i="1"/>
  <c r="W53" i="1"/>
  <c r="U54" i="1"/>
  <c r="V54" i="1"/>
  <c r="W54" i="1"/>
  <c r="U55" i="1"/>
  <c r="V55" i="1"/>
  <c r="W55" i="1"/>
  <c r="U56" i="1"/>
  <c r="V56" i="1"/>
  <c r="W56" i="1"/>
  <c r="U57" i="1"/>
  <c r="V57" i="1"/>
  <c r="W57" i="1"/>
  <c r="U58" i="1"/>
  <c r="V58" i="1"/>
  <c r="W58" i="1"/>
  <c r="U59" i="1"/>
  <c r="V59" i="1"/>
  <c r="W59" i="1"/>
  <c r="U60" i="1"/>
  <c r="V60" i="1"/>
  <c r="W60" i="1"/>
  <c r="U61" i="1"/>
  <c r="V61" i="1"/>
  <c r="W61" i="1"/>
  <c r="U62" i="1"/>
  <c r="V62" i="1"/>
  <c r="W62" i="1"/>
  <c r="U63" i="1"/>
  <c r="V63" i="1"/>
  <c r="W63" i="1"/>
  <c r="U64" i="1"/>
  <c r="V64" i="1"/>
  <c r="W64" i="1"/>
  <c r="U65" i="1"/>
  <c r="V65" i="1"/>
  <c r="W65" i="1"/>
  <c r="U66" i="1"/>
  <c r="V66" i="1"/>
  <c r="W66" i="1"/>
  <c r="U67" i="1"/>
  <c r="V67" i="1"/>
  <c r="W67" i="1"/>
  <c r="U68" i="1"/>
  <c r="V68" i="1"/>
  <c r="W68" i="1"/>
  <c r="U69" i="1"/>
  <c r="V69" i="1"/>
  <c r="W69" i="1"/>
  <c r="U70" i="1"/>
  <c r="V70" i="1"/>
  <c r="W70" i="1"/>
  <c r="U71" i="1"/>
  <c r="V71" i="1"/>
  <c r="W71" i="1"/>
  <c r="U72" i="1"/>
  <c r="V72" i="1"/>
  <c r="W72" i="1"/>
  <c r="U73" i="1"/>
  <c r="V73" i="1"/>
  <c r="W73" i="1"/>
  <c r="U74" i="1"/>
  <c r="V74" i="1"/>
  <c r="W74" i="1"/>
  <c r="U75" i="1"/>
  <c r="V75" i="1"/>
  <c r="W75" i="1"/>
  <c r="W2" i="1"/>
  <c r="V2" i="1"/>
  <c r="U2" i="1"/>
  <c r="R2" i="1"/>
  <c r="Z3" i="1"/>
  <c r="AA3" i="1"/>
  <c r="Z4" i="1"/>
  <c r="AA4" i="1"/>
  <c r="Z5" i="1"/>
  <c r="AA5" i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7" i="1"/>
  <c r="AA57" i="1"/>
  <c r="Z58" i="1"/>
  <c r="AA58" i="1"/>
  <c r="Z59" i="1"/>
  <c r="AA59" i="1"/>
  <c r="Z60" i="1"/>
  <c r="AA60" i="1"/>
  <c r="Z61" i="1"/>
  <c r="AA61" i="1"/>
  <c r="Z62" i="1"/>
  <c r="AA62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Z72" i="1"/>
  <c r="AA72" i="1"/>
  <c r="Z73" i="1"/>
  <c r="AA73" i="1"/>
  <c r="Z74" i="1"/>
  <c r="AA74" i="1"/>
  <c r="Z75" i="1"/>
  <c r="AA75" i="1"/>
  <c r="AA2" i="1"/>
  <c r="Z2" i="1"/>
  <c r="Y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2" i="1"/>
  <c r="R3" i="1"/>
  <c r="S3" i="1"/>
  <c r="T3" i="1"/>
  <c r="R4" i="1"/>
  <c r="S4" i="1"/>
  <c r="T4" i="1"/>
  <c r="R5" i="1"/>
  <c r="S5" i="1"/>
  <c r="T5" i="1"/>
  <c r="R6" i="1"/>
  <c r="S6" i="1"/>
  <c r="T6" i="1"/>
  <c r="R7" i="1"/>
  <c r="S7" i="1"/>
  <c r="T7" i="1"/>
  <c r="R8" i="1"/>
  <c r="S8" i="1"/>
  <c r="T8" i="1"/>
  <c r="R9" i="1"/>
  <c r="S9" i="1"/>
  <c r="T9" i="1"/>
  <c r="R10" i="1"/>
  <c r="S10" i="1"/>
  <c r="T10" i="1"/>
  <c r="R11" i="1"/>
  <c r="S11" i="1"/>
  <c r="T11" i="1"/>
  <c r="R12" i="1"/>
  <c r="S12" i="1"/>
  <c r="T12" i="1"/>
  <c r="R13" i="1"/>
  <c r="S13" i="1"/>
  <c r="T13" i="1"/>
  <c r="R14" i="1"/>
  <c r="S14" i="1"/>
  <c r="T14" i="1"/>
  <c r="R15" i="1"/>
  <c r="S15" i="1"/>
  <c r="T15" i="1"/>
  <c r="R16" i="1"/>
  <c r="S16" i="1"/>
  <c r="T16" i="1"/>
  <c r="R17" i="1"/>
  <c r="S17" i="1"/>
  <c r="T17" i="1"/>
  <c r="R18" i="1"/>
  <c r="S18" i="1"/>
  <c r="T18" i="1"/>
  <c r="R19" i="1"/>
  <c r="S19" i="1"/>
  <c r="T19" i="1"/>
  <c r="R20" i="1"/>
  <c r="S20" i="1"/>
  <c r="T20" i="1"/>
  <c r="R21" i="1"/>
  <c r="S21" i="1"/>
  <c r="T21" i="1"/>
  <c r="R22" i="1"/>
  <c r="S22" i="1"/>
  <c r="T22" i="1"/>
  <c r="R23" i="1"/>
  <c r="S23" i="1"/>
  <c r="T23" i="1"/>
  <c r="R24" i="1"/>
  <c r="S24" i="1"/>
  <c r="T24" i="1"/>
  <c r="R25" i="1"/>
  <c r="S25" i="1"/>
  <c r="T25" i="1"/>
  <c r="R26" i="1"/>
  <c r="S26" i="1"/>
  <c r="T26" i="1"/>
  <c r="R27" i="1"/>
  <c r="S27" i="1"/>
  <c r="T27" i="1"/>
  <c r="R28" i="1"/>
  <c r="S28" i="1"/>
  <c r="T28" i="1"/>
  <c r="R29" i="1"/>
  <c r="S29" i="1"/>
  <c r="T29" i="1"/>
  <c r="R30" i="1"/>
  <c r="S30" i="1"/>
  <c r="T30" i="1"/>
  <c r="R31" i="1"/>
  <c r="S31" i="1"/>
  <c r="T31" i="1"/>
  <c r="R32" i="1"/>
  <c r="S32" i="1"/>
  <c r="T32" i="1"/>
  <c r="R33" i="1"/>
  <c r="S33" i="1"/>
  <c r="T33" i="1"/>
  <c r="R34" i="1"/>
  <c r="S34" i="1"/>
  <c r="T34" i="1"/>
  <c r="R35" i="1"/>
  <c r="S35" i="1"/>
  <c r="T35" i="1"/>
  <c r="R36" i="1"/>
  <c r="S36" i="1"/>
  <c r="T36" i="1"/>
  <c r="R37" i="1"/>
  <c r="S37" i="1"/>
  <c r="T37" i="1"/>
  <c r="R38" i="1"/>
  <c r="S38" i="1"/>
  <c r="T38" i="1"/>
  <c r="R39" i="1"/>
  <c r="S39" i="1"/>
  <c r="T39" i="1"/>
  <c r="R40" i="1"/>
  <c r="S40" i="1"/>
  <c r="T40" i="1"/>
  <c r="R41" i="1"/>
  <c r="S41" i="1"/>
  <c r="T41" i="1"/>
  <c r="R42" i="1"/>
  <c r="S42" i="1"/>
  <c r="T42" i="1"/>
  <c r="R43" i="1"/>
  <c r="S43" i="1"/>
  <c r="T43" i="1"/>
  <c r="R44" i="1"/>
  <c r="S44" i="1"/>
  <c r="T44" i="1"/>
  <c r="R45" i="1"/>
  <c r="S45" i="1"/>
  <c r="T45" i="1"/>
  <c r="R46" i="1"/>
  <c r="S46" i="1"/>
  <c r="T46" i="1"/>
  <c r="R47" i="1"/>
  <c r="S47" i="1"/>
  <c r="T47" i="1"/>
  <c r="R48" i="1"/>
  <c r="S48" i="1"/>
  <c r="T48" i="1"/>
  <c r="R49" i="1"/>
  <c r="S49" i="1"/>
  <c r="T49" i="1"/>
  <c r="R50" i="1"/>
  <c r="S50" i="1"/>
  <c r="T50" i="1"/>
  <c r="R51" i="1"/>
  <c r="S51" i="1"/>
  <c r="T51" i="1"/>
  <c r="R52" i="1"/>
  <c r="S52" i="1"/>
  <c r="T52" i="1"/>
  <c r="R53" i="1"/>
  <c r="S53" i="1"/>
  <c r="T53" i="1"/>
  <c r="R54" i="1"/>
  <c r="S54" i="1"/>
  <c r="T54" i="1"/>
  <c r="R55" i="1"/>
  <c r="S55" i="1"/>
  <c r="T55" i="1"/>
  <c r="R56" i="1"/>
  <c r="S56" i="1"/>
  <c r="T56" i="1"/>
  <c r="R57" i="1"/>
  <c r="S57" i="1"/>
  <c r="T57" i="1"/>
  <c r="R58" i="1"/>
  <c r="S58" i="1"/>
  <c r="T58" i="1"/>
  <c r="R59" i="1"/>
  <c r="S59" i="1"/>
  <c r="T59" i="1"/>
  <c r="R60" i="1"/>
  <c r="S60" i="1"/>
  <c r="T60" i="1"/>
  <c r="R61" i="1"/>
  <c r="S61" i="1"/>
  <c r="T61" i="1"/>
  <c r="R62" i="1"/>
  <c r="S62" i="1"/>
  <c r="T62" i="1"/>
  <c r="R63" i="1"/>
  <c r="S63" i="1"/>
  <c r="T63" i="1"/>
  <c r="R64" i="1"/>
  <c r="S64" i="1"/>
  <c r="T64" i="1"/>
  <c r="R65" i="1"/>
  <c r="S65" i="1"/>
  <c r="T65" i="1"/>
  <c r="R66" i="1"/>
  <c r="S66" i="1"/>
  <c r="T66" i="1"/>
  <c r="R67" i="1"/>
  <c r="S67" i="1"/>
  <c r="T67" i="1"/>
  <c r="R68" i="1"/>
  <c r="S68" i="1"/>
  <c r="T68" i="1"/>
  <c r="R69" i="1"/>
  <c r="S69" i="1"/>
  <c r="T69" i="1"/>
  <c r="R70" i="1"/>
  <c r="S70" i="1"/>
  <c r="T70" i="1"/>
  <c r="R71" i="1"/>
  <c r="S71" i="1"/>
  <c r="T71" i="1"/>
  <c r="R72" i="1"/>
  <c r="S72" i="1"/>
  <c r="T72" i="1"/>
  <c r="R73" i="1"/>
  <c r="S73" i="1"/>
  <c r="T73" i="1"/>
  <c r="R74" i="1"/>
  <c r="S74" i="1"/>
  <c r="T74" i="1"/>
  <c r="R75" i="1"/>
  <c r="S75" i="1"/>
  <c r="T75" i="1"/>
  <c r="T2" i="1"/>
  <c r="S2" i="1"/>
  <c r="P2" i="1"/>
  <c r="H75" i="1" l="1"/>
  <c r="H68" i="1"/>
  <c r="H66" i="1"/>
  <c r="H62" i="1"/>
  <c r="H44" i="1"/>
  <c r="H42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26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" i="1"/>
  <c r="E24" i="1"/>
  <c r="E17" i="1"/>
  <c r="E12" i="1"/>
  <c r="G24" i="1"/>
  <c r="G23" i="1"/>
  <c r="G19" i="1"/>
  <c r="G17" i="1"/>
  <c r="G12" i="1"/>
  <c r="Q31" i="1" l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Q7" i="1"/>
  <c r="P7" i="1"/>
  <c r="Q6" i="1"/>
  <c r="P6" i="1"/>
  <c r="Q5" i="1"/>
  <c r="P5" i="1"/>
  <c r="Q4" i="1"/>
  <c r="P4" i="1"/>
  <c r="Q3" i="1"/>
  <c r="P3" i="1"/>
  <c r="Q2" i="1"/>
</calcChain>
</file>

<file path=xl/sharedStrings.xml><?xml version="1.0" encoding="utf-8"?>
<sst xmlns="http://schemas.openxmlformats.org/spreadsheetml/2006/main" count="288" uniqueCount="134">
  <si>
    <t>Ref.</t>
  </si>
  <si>
    <t>Frequency (GHz)</t>
  </si>
  <si>
    <t>Tuning range (%)</t>
    <phoneticPr fontId="2"/>
  </si>
  <si>
    <t>Single/Array</t>
    <phoneticPr fontId="2"/>
  </si>
  <si>
    <t>Output power (dBm)</t>
    <phoneticPr fontId="2"/>
  </si>
  <si>
    <r>
      <t>P</t>
    </r>
    <r>
      <rPr>
        <vertAlign val="subscript"/>
        <sz val="11"/>
        <color theme="1"/>
        <rFont val="Arial"/>
        <family val="2"/>
      </rPr>
      <t>DC</t>
    </r>
    <r>
      <rPr>
        <sz val="11"/>
        <color theme="1"/>
        <rFont val="Arial"/>
        <family val="2"/>
      </rPr>
      <t xml:space="preserve"> (W)</t>
    </r>
    <phoneticPr fontId="2"/>
  </si>
  <si>
    <t>DC-to-RF efficiency (%)</t>
  </si>
  <si>
    <t>Phase noise (dBc/Hz)</t>
  </si>
  <si>
    <t>Chip area (mm2)</t>
  </si>
  <si>
    <t xml:space="preserve">On-chip ant. </t>
  </si>
  <si>
    <t>Beam forming</t>
  </si>
  <si>
    <t>Technology/Country</t>
    <phoneticPr fontId="2"/>
  </si>
  <si>
    <t>Year</t>
  </si>
  <si>
    <t>Other properties</t>
  </si>
  <si>
    <t>Output power (dBm) (Other countries)</t>
    <phoneticPr fontId="2"/>
  </si>
  <si>
    <t>Output power (dBm) (Developed in Japan)</t>
    <phoneticPr fontId="2"/>
  </si>
  <si>
    <t>Power density (mW/mm2)</t>
    <phoneticPr fontId="2"/>
  </si>
  <si>
    <t>*青色背景の右端3つは自動計算なので、値を入れる必要はありません。</t>
  </si>
  <si>
    <t>*データがない場合、セルには”=NA()”と入力してください。通常の文字列（例えばn/a）にしてしまうとグラフ表示において"0"の値で認識されてしまいます。</t>
    <phoneticPr fontId="2"/>
  </si>
  <si>
    <t>DOI</t>
  </si>
  <si>
    <t>←DOIのみでも構いません。</t>
  </si>
  <si>
    <t>CMOS 65nm</t>
  </si>
  <si>
    <t>SiGe 130nm</t>
  </si>
  <si>
    <t>CMOS 40nm</t>
  </si>
  <si>
    <t>CMOS SOI 45nm</t>
  </si>
  <si>
    <t>CMOS 28nm</t>
  </si>
  <si>
    <t>128/53</t>
  </si>
  <si>
    <t>45/50</t>
  </si>
  <si>
    <t>80/80</t>
  </si>
  <si>
    <t>56/16</t>
  </si>
  <si>
    <t>60/60</t>
  </si>
  <si>
    <t>No</t>
    <phoneticPr fontId="2"/>
  </si>
  <si>
    <t>2x2</t>
  </si>
  <si>
    <t>1x4</t>
  </si>
  <si>
    <t>1x8</t>
  </si>
  <si>
    <t>4x4</t>
  </si>
  <si>
    <t>2x3</t>
  </si>
  <si>
    <t>3x3</t>
  </si>
  <si>
    <t>5x6</t>
  </si>
  <si>
    <t>4x2</t>
  </si>
  <si>
    <t>3x7</t>
  </si>
  <si>
    <t>6x6</t>
  </si>
  <si>
    <t>8x8</t>
  </si>
  <si>
    <t>2x4</t>
  </si>
  <si>
    <t>-77@1MHz</t>
  </si>
  <si>
    <t>-92@10MHz</t>
  </si>
  <si>
    <t>-92@1MHz</t>
  </si>
  <si>
    <t>-93@10MHz</t>
  </si>
  <si>
    <t>-85@1MHz</t>
  </si>
  <si>
    <t>-87.5@1MHz</t>
  </si>
  <si>
    <t>-68.9@1MHz</t>
  </si>
  <si>
    <t>-94.6@1MHz</t>
  </si>
  <si>
    <t>-102.6@10MHz</t>
  </si>
  <si>
    <t>-98.6@1MHz</t>
  </si>
  <si>
    <t>-101.7@1MHz</t>
  </si>
  <si>
    <t>-108@10MHz</t>
  </si>
  <si>
    <t>-93@1MHz</t>
  </si>
  <si>
    <t>-105.8@10MHz</t>
  </si>
  <si>
    <t>-109.3@10MHz</t>
  </si>
  <si>
    <t>-103.8@10MHz</t>
  </si>
  <si>
    <t>-95.7@1MHz</t>
  </si>
  <si>
    <t>-99.1@1MHz</t>
  </si>
  <si>
    <t>-81.2@1MHz</t>
  </si>
  <si>
    <t>-79@1MHz</t>
  </si>
  <si>
    <t>-94@1MHz</t>
  </si>
  <si>
    <t>-88@1MHz</t>
  </si>
  <si>
    <t>-93.3@1MHz</t>
  </si>
  <si>
    <t>-76@1MHz</t>
  </si>
  <si>
    <t>-90@1MHz</t>
  </si>
  <si>
    <t>-87@1MHz</t>
  </si>
  <si>
    <t>-96.4@10MHz</t>
  </si>
  <si>
    <t>-87.8@10MHz</t>
  </si>
  <si>
    <t>-87.8@1MHz</t>
  </si>
  <si>
    <t>-77.4@1MHz</t>
  </si>
  <si>
    <t>-73@1MHz</t>
  </si>
  <si>
    <t>-85@10MHz</t>
  </si>
  <si>
    <t>-94.7@10MHz</t>
  </si>
  <si>
    <t>-96.6@10MHz</t>
  </si>
  <si>
    <t>-91.43@10MHz</t>
  </si>
  <si>
    <t>-86.55@10MHz</t>
  </si>
  <si>
    <t>-88.5@1MHz</t>
  </si>
  <si>
    <t>-88.2@10MHz</t>
  </si>
  <si>
    <t>SiGe</t>
  </si>
  <si>
    <t>65nm CMOS</t>
  </si>
  <si>
    <t>45nm SOI</t>
  </si>
  <si>
    <t>130nm SiGe</t>
  </si>
  <si>
    <t>32nm CMOS</t>
  </si>
  <si>
    <t>55nm SiGe</t>
  </si>
  <si>
    <t>28nm CMOS</t>
  </si>
  <si>
    <t>45nm CMOS SOI</t>
  </si>
  <si>
    <t>16nm FinFET</t>
  </si>
  <si>
    <t>22nm FD-SOI</t>
  </si>
  <si>
    <t>130nm CMOS</t>
  </si>
  <si>
    <t>250nm InP DHBT</t>
  </si>
  <si>
    <t>250nm InP HBT</t>
  </si>
  <si>
    <t>120nm SiGe HBT</t>
  </si>
  <si>
    <t>35nm InP HEMT</t>
  </si>
  <si>
    <t>32nm CMOS SOI</t>
  </si>
  <si>
    <t>60nm GaN</t>
  </si>
  <si>
    <t>Output power (dBm) (Si CMOS)</t>
    <phoneticPr fontId="2"/>
  </si>
  <si>
    <t>Output power (dBm) (SiGe)</t>
    <phoneticPr fontId="2"/>
  </si>
  <si>
    <t>Output power (dBm) (InP)</t>
    <phoneticPr fontId="2"/>
  </si>
  <si>
    <t>P.D. CMOS</t>
    <phoneticPr fontId="2"/>
  </si>
  <si>
    <t>P.D. SiGe</t>
    <phoneticPr fontId="2"/>
  </si>
  <si>
    <t>P.D. InP</t>
    <phoneticPr fontId="2"/>
  </si>
  <si>
    <t>Efficiency CMOS</t>
    <phoneticPr fontId="2"/>
  </si>
  <si>
    <t>Efficiency SiGe</t>
    <phoneticPr fontId="2"/>
  </si>
  <si>
    <t>Efficiency InP</t>
    <phoneticPr fontId="2"/>
  </si>
  <si>
    <t>No</t>
  </si>
  <si>
    <t>130-nm SiGe/Germany</t>
  </si>
  <si>
    <t>Multiplier</t>
  </si>
  <si>
    <t>Array</t>
  </si>
  <si>
    <t>-104@10MHz</t>
  </si>
  <si>
    <t>Yes(6)+Lens</t>
  </si>
  <si>
    <t>90-nm SiGe/USA</t>
  </si>
  <si>
    <t>VCO, PIN-Diode, Radiator</t>
  </si>
  <si>
    <t>Yes(2)</t>
  </si>
  <si>
    <t>130-nm SiGe/USA</t>
  </si>
  <si>
    <t>Multiplier, Radiator</t>
  </si>
  <si>
    <t>IL-VCO</t>
  </si>
  <si>
    <t>Single</t>
  </si>
  <si>
    <t>-69@1MHz</t>
  </si>
  <si>
    <t>Yes(8)+Lens</t>
  </si>
  <si>
    <t>40-nm CMOS/Belgium</t>
  </si>
  <si>
    <t>VCO, Radiator</t>
  </si>
  <si>
    <t>Yes(1)+Lens</t>
  </si>
  <si>
    <t>Yes(32)+Lens</t>
  </si>
  <si>
    <t>65-nm CMOS/China</t>
  </si>
  <si>
    <t>Yes(16)</t>
  </si>
  <si>
    <t>Yes(3D)</t>
  </si>
  <si>
    <t>65-nm CMOS/USA</t>
  </si>
  <si>
    <t>-76.4@1MHz</t>
  </si>
  <si>
    <t>Yes(16)+Lens</t>
  </si>
  <si>
    <t>Multiplier, Radiator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</si>
</sst>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sz val="6"/>
      <name val="游ゴシック"/>
      <family val="2"/>
      <charset val="128"/>
      <scheme val="minor"/>
    </font>
    <font>
      <vertAlign val="subscript"/>
      <sz val="11"/>
      <color theme="1"/>
      <name val="Arial"/>
      <family val="2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3" borderId="4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4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quotePrefix="1" applyFont="1" applyAlignment="1">
      <alignment vertical="center"/>
    </xf>
    <xf numFmtId="0" fontId="1" fillId="0" borderId="2" xfId="0" applyFont="1" applyBorder="1">
      <alignment vertical="center"/>
    </xf>
    <xf numFmtId="0" fontId="1" fillId="4" borderId="5" xfId="0" applyFont="1" applyFill="1" applyBorder="1" applyAlignment="1">
      <alignment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Trdata!$P$1</c:f>
              <c:strCache>
                <c:ptCount val="1"/>
                <c:pt idx="0">
                  <c:v>Output power (dBm) (Other countries)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Trdata!$B$2:$B$97</c:f>
              <c:numCache>
                <c:formatCode>General</c:formatCode>
                <c:ptCount val="96"/>
                <c:pt idx="0">
                  <c:v>460</c:v>
                </c:pt>
                <c:pt idx="1">
                  <c:v>344</c:v>
                </c:pt>
                <c:pt idx="2">
                  <c:v>342</c:v>
                </c:pt>
                <c:pt idx="3">
                  <c:v>531.5</c:v>
                </c:pt>
                <c:pt idx="4">
                  <c:v>390</c:v>
                </c:pt>
                <c:pt idx="5">
                  <c:v>338</c:v>
                </c:pt>
                <c:pt idx="6">
                  <c:v>280</c:v>
                </c:pt>
                <c:pt idx="7">
                  <c:v>317</c:v>
                </c:pt>
                <c:pt idx="8">
                  <c:v>260</c:v>
                </c:pt>
                <c:pt idx="9">
                  <c:v>296</c:v>
                </c:pt>
                <c:pt idx="10">
                  <c:v>265</c:v>
                </c:pt>
                <c:pt idx="11">
                  <c:v>280</c:v>
                </c:pt>
                <c:pt idx="12">
                  <c:v>1010</c:v>
                </c:pt>
                <c:pt idx="13">
                  <c:v>482</c:v>
                </c:pt>
                <c:pt idx="14">
                  <c:v>668</c:v>
                </c:pt>
                <c:pt idx="15">
                  <c:v>450</c:v>
                </c:pt>
                <c:pt idx="16">
                  <c:v>586.70000000000005</c:v>
                </c:pt>
                <c:pt idx="17">
                  <c:v>416</c:v>
                </c:pt>
                <c:pt idx="18">
                  <c:v>420</c:v>
                </c:pt>
                <c:pt idx="19">
                  <c:v>530</c:v>
                </c:pt>
                <c:pt idx="20">
                  <c:v>428</c:v>
                </c:pt>
                <c:pt idx="21">
                  <c:v>545</c:v>
                </c:pt>
                <c:pt idx="22">
                  <c:v>320</c:v>
                </c:pt>
                <c:pt idx="23">
                  <c:v>540</c:v>
                </c:pt>
                <c:pt idx="24">
                  <c:v>320</c:v>
                </c:pt>
                <c:pt idx="25">
                  <c:v>316</c:v>
                </c:pt>
                <c:pt idx="26">
                  <c:v>212</c:v>
                </c:pt>
                <c:pt idx="27">
                  <c:v>240</c:v>
                </c:pt>
                <c:pt idx="28">
                  <c:v>256</c:v>
                </c:pt>
                <c:pt idx="29">
                  <c:v>210</c:v>
                </c:pt>
                <c:pt idx="30">
                  <c:v>219.6</c:v>
                </c:pt>
                <c:pt idx="31">
                  <c:v>215</c:v>
                </c:pt>
                <c:pt idx="32">
                  <c:v>190.5</c:v>
                </c:pt>
                <c:pt idx="33">
                  <c:v>195</c:v>
                </c:pt>
                <c:pt idx="34">
                  <c:v>175.6</c:v>
                </c:pt>
                <c:pt idx="35">
                  <c:v>300</c:v>
                </c:pt>
                <c:pt idx="36">
                  <c:v>213</c:v>
                </c:pt>
                <c:pt idx="37">
                  <c:v>230</c:v>
                </c:pt>
                <c:pt idx="38">
                  <c:v>169.6</c:v>
                </c:pt>
                <c:pt idx="39">
                  <c:v>230</c:v>
                </c:pt>
                <c:pt idx="40">
                  <c:v>320</c:v>
                </c:pt>
                <c:pt idx="41">
                  <c:v>126</c:v>
                </c:pt>
                <c:pt idx="42">
                  <c:v>148</c:v>
                </c:pt>
                <c:pt idx="43">
                  <c:v>298</c:v>
                </c:pt>
                <c:pt idx="44">
                  <c:v>293</c:v>
                </c:pt>
                <c:pt idx="45">
                  <c:v>275</c:v>
                </c:pt>
                <c:pt idx="46">
                  <c:v>298</c:v>
                </c:pt>
                <c:pt idx="47">
                  <c:v>225</c:v>
                </c:pt>
                <c:pt idx="48">
                  <c:v>256</c:v>
                </c:pt>
                <c:pt idx="49">
                  <c:v>104</c:v>
                </c:pt>
                <c:pt idx="50">
                  <c:v>121</c:v>
                </c:pt>
                <c:pt idx="51">
                  <c:v>482</c:v>
                </c:pt>
                <c:pt idx="52">
                  <c:v>482</c:v>
                </c:pt>
                <c:pt idx="53">
                  <c:v>239</c:v>
                </c:pt>
                <c:pt idx="54">
                  <c:v>288</c:v>
                </c:pt>
                <c:pt idx="55">
                  <c:v>291</c:v>
                </c:pt>
                <c:pt idx="56">
                  <c:v>255</c:v>
                </c:pt>
                <c:pt idx="57">
                  <c:v>293</c:v>
                </c:pt>
                <c:pt idx="58">
                  <c:v>245</c:v>
                </c:pt>
                <c:pt idx="59">
                  <c:v>267</c:v>
                </c:pt>
                <c:pt idx="60">
                  <c:v>330</c:v>
                </c:pt>
                <c:pt idx="61">
                  <c:v>210</c:v>
                </c:pt>
                <c:pt idx="62">
                  <c:v>219</c:v>
                </c:pt>
                <c:pt idx="63">
                  <c:v>190</c:v>
                </c:pt>
                <c:pt idx="64">
                  <c:v>278</c:v>
                </c:pt>
                <c:pt idx="65">
                  <c:v>560</c:v>
                </c:pt>
                <c:pt idx="66">
                  <c:v>548</c:v>
                </c:pt>
                <c:pt idx="67">
                  <c:v>321.60000000000002</c:v>
                </c:pt>
                <c:pt idx="68">
                  <c:v>323.8</c:v>
                </c:pt>
                <c:pt idx="69">
                  <c:v>300</c:v>
                </c:pt>
                <c:pt idx="70">
                  <c:v>324.5</c:v>
                </c:pt>
                <c:pt idx="71">
                  <c:v>293</c:v>
                </c:pt>
                <c:pt idx="72">
                  <c:v>182</c:v>
                </c:pt>
                <c:pt idx="73">
                  <c:v>610.6</c:v>
                </c:pt>
                <c:pt idx="74">
                  <c:v>270</c:v>
                </c:pt>
                <c:pt idx="75">
                  <c:v>425</c:v>
                </c:pt>
                <c:pt idx="76">
                  <c:v>932</c:v>
                </c:pt>
                <c:pt idx="77">
                  <c:v>150</c:v>
                </c:pt>
                <c:pt idx="78">
                  <c:v>165</c:v>
                </c:pt>
                <c:pt idx="79">
                  <c:v>670</c:v>
                </c:pt>
                <c:pt idx="80">
                  <c:v>414</c:v>
                </c:pt>
                <c:pt idx="81">
                  <c:v>694</c:v>
                </c:pt>
                <c:pt idx="82">
                  <c:v>416</c:v>
                </c:pt>
                <c:pt idx="83">
                  <c:v>450</c:v>
                </c:pt>
              </c:numCache>
            </c:numRef>
          </c:xVal>
          <c:yVal>
            <c:numRef>
              <c:f>Trdata!$P$2:$P$97</c:f>
              <c:numCache>
                <c:formatCode>General</c:formatCode>
                <c:ptCount val="96"/>
                <c:pt idx="0">
                  <c:v>-1.8</c:v>
                </c:pt>
                <c:pt idx="1">
                  <c:v>-6.8</c:v>
                </c:pt>
                <c:pt idx="2">
                  <c:v>-10.5</c:v>
                </c:pt>
                <c:pt idx="3">
                  <c:v>-12</c:v>
                </c:pt>
                <c:pt idx="4">
                  <c:v>-7</c:v>
                </c:pt>
                <c:pt idx="5">
                  <c:v>-0.9</c:v>
                </c:pt>
                <c:pt idx="6">
                  <c:v>-7.2</c:v>
                </c:pt>
                <c:pt idx="7">
                  <c:v>5.2</c:v>
                </c:pt>
                <c:pt idx="8">
                  <c:v>0.5</c:v>
                </c:pt>
                <c:pt idx="9">
                  <c:v>5.4</c:v>
                </c:pt>
                <c:pt idx="10">
                  <c:v>#N/A</c:v>
                </c:pt>
                <c:pt idx="11">
                  <c:v>9</c:v>
                </c:pt>
                <c:pt idx="12">
                  <c:v>-10.9</c:v>
                </c:pt>
                <c:pt idx="13">
                  <c:v>-7.9</c:v>
                </c:pt>
                <c:pt idx="14">
                  <c:v>-16.100000000000001</c:v>
                </c:pt>
                <c:pt idx="15">
                  <c:v>#N/A</c:v>
                </c:pt>
                <c:pt idx="16">
                  <c:v>0.1</c:v>
                </c:pt>
                <c:pt idx="17">
                  <c:v>-3</c:v>
                </c:pt>
                <c:pt idx="18">
                  <c:v>9.1999999999999993</c:v>
                </c:pt>
                <c:pt idx="19">
                  <c:v>0</c:v>
                </c:pt>
                <c:pt idx="20">
                  <c:v>-6.8</c:v>
                </c:pt>
                <c:pt idx="21">
                  <c:v>-9</c:v>
                </c:pt>
                <c:pt idx="22">
                  <c:v>#N/A</c:v>
                </c:pt>
                <c:pt idx="23">
                  <c:v>-22</c:v>
                </c:pt>
                <c:pt idx="24">
                  <c:v>-3.3</c:v>
                </c:pt>
                <c:pt idx="25">
                  <c:v>-21</c:v>
                </c:pt>
                <c:pt idx="26">
                  <c:v>-7.1</c:v>
                </c:pt>
                <c:pt idx="27">
                  <c:v>-7</c:v>
                </c:pt>
                <c:pt idx="28">
                  <c:v>4.0999999999999996</c:v>
                </c:pt>
                <c:pt idx="29">
                  <c:v>1.4</c:v>
                </c:pt>
                <c:pt idx="30">
                  <c:v>-3.7</c:v>
                </c:pt>
                <c:pt idx="31">
                  <c:v>5.6</c:v>
                </c:pt>
                <c:pt idx="32">
                  <c:v>-2.1</c:v>
                </c:pt>
                <c:pt idx="33">
                  <c:v>6.5</c:v>
                </c:pt>
                <c:pt idx="34">
                  <c:v>4.8</c:v>
                </c:pt>
                <c:pt idx="35">
                  <c:v>0.6</c:v>
                </c:pt>
                <c:pt idx="36">
                  <c:v>-6.93</c:v>
                </c:pt>
                <c:pt idx="37">
                  <c:v>3.4</c:v>
                </c:pt>
                <c:pt idx="38">
                  <c:v>-9.1999999999999993</c:v>
                </c:pt>
                <c:pt idx="39">
                  <c:v>3.4</c:v>
                </c:pt>
                <c:pt idx="40">
                  <c:v>-11.6</c:v>
                </c:pt>
                <c:pt idx="41">
                  <c:v>2</c:v>
                </c:pt>
                <c:pt idx="42">
                  <c:v>7.4</c:v>
                </c:pt>
                <c:pt idx="43">
                  <c:v>4.5999999999999996</c:v>
                </c:pt>
                <c:pt idx="44">
                  <c:v>4.9000000000000004</c:v>
                </c:pt>
                <c:pt idx="45">
                  <c:v>-2.6</c:v>
                </c:pt>
                <c:pt idx="46">
                  <c:v>0.9</c:v>
                </c:pt>
                <c:pt idx="47">
                  <c:v>3</c:v>
                </c:pt>
                <c:pt idx="48">
                  <c:v>-17</c:v>
                </c:pt>
                <c:pt idx="49">
                  <c:v>-2.7</c:v>
                </c:pt>
                <c:pt idx="50">
                  <c:v>-3.5</c:v>
                </c:pt>
                <c:pt idx="51">
                  <c:v>-7.9</c:v>
                </c:pt>
                <c:pt idx="52">
                  <c:v>-9</c:v>
                </c:pt>
                <c:pt idx="53">
                  <c:v>-4.8</c:v>
                </c:pt>
                <c:pt idx="54">
                  <c:v>-1.5</c:v>
                </c:pt>
                <c:pt idx="55">
                  <c:v>1.5</c:v>
                </c:pt>
                <c:pt idx="56">
                  <c:v>2.9</c:v>
                </c:pt>
                <c:pt idx="57">
                  <c:v>-2.74</c:v>
                </c:pt>
                <c:pt idx="58">
                  <c:v>-3.6</c:v>
                </c:pt>
                <c:pt idx="59">
                  <c:v>-2.1</c:v>
                </c:pt>
                <c:pt idx="60">
                  <c:v>-5.7</c:v>
                </c:pt>
                <c:pt idx="61">
                  <c:v>-13.5</c:v>
                </c:pt>
                <c:pt idx="62">
                  <c:v>-3</c:v>
                </c:pt>
                <c:pt idx="63">
                  <c:v>-4.5</c:v>
                </c:pt>
                <c:pt idx="64">
                  <c:v>-25</c:v>
                </c:pt>
                <c:pt idx="65">
                  <c:v>-27</c:v>
                </c:pt>
                <c:pt idx="66">
                  <c:v>-15.5</c:v>
                </c:pt>
                <c:pt idx="67">
                  <c:v>1.6</c:v>
                </c:pt>
                <c:pt idx="68">
                  <c:v>-6.3</c:v>
                </c:pt>
                <c:pt idx="69">
                  <c:v>0.03</c:v>
                </c:pt>
                <c:pt idx="70">
                  <c:v>-6.5</c:v>
                </c:pt>
                <c:pt idx="71">
                  <c:v>2.2999999999999998</c:v>
                </c:pt>
                <c:pt idx="72">
                  <c:v>9.3000000000000007</c:v>
                </c:pt>
                <c:pt idx="73">
                  <c:v>-25.2</c:v>
                </c:pt>
                <c:pt idx="74">
                  <c:v>-5</c:v>
                </c:pt>
                <c:pt idx="75">
                  <c:v>-5.08</c:v>
                </c:pt>
                <c:pt idx="76">
                  <c:v>-17.3</c:v>
                </c:pt>
                <c:pt idx="77">
                  <c:v>2.2000000000000002</c:v>
                </c:pt>
                <c:pt idx="78">
                  <c:v>-4</c:v>
                </c:pt>
                <c:pt idx="79">
                  <c:v>-16.100000000000001</c:v>
                </c:pt>
                <c:pt idx="80">
                  <c:v>-9</c:v>
                </c:pt>
                <c:pt idx="81">
                  <c:v>-3</c:v>
                </c:pt>
                <c:pt idx="82">
                  <c:v>-3</c:v>
                </c:pt>
                <c:pt idx="83">
                  <c:v>-4.0999999999999996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05-4BA5-B267-B7DFC39842CE}"/>
            </c:ext>
          </c:extLst>
        </c:ser>
        <c:ser>
          <c:idx val="1"/>
          <c:order val="1"/>
          <c:tx>
            <c:strRef>
              <c:f>Trdata!$Q$1</c:f>
              <c:strCache>
                <c:ptCount val="1"/>
                <c:pt idx="0">
                  <c:v>Output power (dBm) (Developed in Japan)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27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F05-4BA5-B267-B7DFC39842CE}"/>
              </c:ext>
            </c:extLst>
          </c:dPt>
          <c:xVal>
            <c:numRef>
              <c:f>Trdata!$B$2:$B$97</c:f>
              <c:numCache>
                <c:formatCode>General</c:formatCode>
                <c:ptCount val="96"/>
                <c:pt idx="0">
                  <c:v>460</c:v>
                </c:pt>
                <c:pt idx="1">
                  <c:v>344</c:v>
                </c:pt>
                <c:pt idx="2">
                  <c:v>342</c:v>
                </c:pt>
                <c:pt idx="3">
                  <c:v>531.5</c:v>
                </c:pt>
                <c:pt idx="4">
                  <c:v>390</c:v>
                </c:pt>
                <c:pt idx="5">
                  <c:v>338</c:v>
                </c:pt>
                <c:pt idx="6">
                  <c:v>280</c:v>
                </c:pt>
                <c:pt idx="7">
                  <c:v>317</c:v>
                </c:pt>
                <c:pt idx="8">
                  <c:v>260</c:v>
                </c:pt>
                <c:pt idx="9">
                  <c:v>296</c:v>
                </c:pt>
                <c:pt idx="10">
                  <c:v>265</c:v>
                </c:pt>
                <c:pt idx="11">
                  <c:v>280</c:v>
                </c:pt>
                <c:pt idx="12">
                  <c:v>1010</c:v>
                </c:pt>
                <c:pt idx="13">
                  <c:v>482</c:v>
                </c:pt>
                <c:pt idx="14">
                  <c:v>668</c:v>
                </c:pt>
                <c:pt idx="15">
                  <c:v>450</c:v>
                </c:pt>
                <c:pt idx="16">
                  <c:v>586.70000000000005</c:v>
                </c:pt>
                <c:pt idx="17">
                  <c:v>416</c:v>
                </c:pt>
                <c:pt idx="18">
                  <c:v>420</c:v>
                </c:pt>
                <c:pt idx="19">
                  <c:v>530</c:v>
                </c:pt>
                <c:pt idx="20">
                  <c:v>428</c:v>
                </c:pt>
                <c:pt idx="21">
                  <c:v>545</c:v>
                </c:pt>
                <c:pt idx="22">
                  <c:v>320</c:v>
                </c:pt>
                <c:pt idx="23">
                  <c:v>540</c:v>
                </c:pt>
                <c:pt idx="24">
                  <c:v>320</c:v>
                </c:pt>
                <c:pt idx="25">
                  <c:v>316</c:v>
                </c:pt>
                <c:pt idx="26">
                  <c:v>212</c:v>
                </c:pt>
                <c:pt idx="27">
                  <c:v>240</c:v>
                </c:pt>
                <c:pt idx="28">
                  <c:v>256</c:v>
                </c:pt>
                <c:pt idx="29">
                  <c:v>210</c:v>
                </c:pt>
                <c:pt idx="30">
                  <c:v>219.6</c:v>
                </c:pt>
                <c:pt idx="31">
                  <c:v>215</c:v>
                </c:pt>
                <c:pt idx="32">
                  <c:v>190.5</c:v>
                </c:pt>
                <c:pt idx="33">
                  <c:v>195</c:v>
                </c:pt>
                <c:pt idx="34">
                  <c:v>175.6</c:v>
                </c:pt>
                <c:pt idx="35">
                  <c:v>300</c:v>
                </c:pt>
                <c:pt idx="36">
                  <c:v>213</c:v>
                </c:pt>
                <c:pt idx="37">
                  <c:v>230</c:v>
                </c:pt>
                <c:pt idx="38">
                  <c:v>169.6</c:v>
                </c:pt>
                <c:pt idx="39">
                  <c:v>230</c:v>
                </c:pt>
                <c:pt idx="40">
                  <c:v>320</c:v>
                </c:pt>
                <c:pt idx="41">
                  <c:v>126</c:v>
                </c:pt>
                <c:pt idx="42">
                  <c:v>148</c:v>
                </c:pt>
                <c:pt idx="43">
                  <c:v>298</c:v>
                </c:pt>
                <c:pt idx="44">
                  <c:v>293</c:v>
                </c:pt>
                <c:pt idx="45">
                  <c:v>275</c:v>
                </c:pt>
                <c:pt idx="46">
                  <c:v>298</c:v>
                </c:pt>
                <c:pt idx="47">
                  <c:v>225</c:v>
                </c:pt>
                <c:pt idx="48">
                  <c:v>256</c:v>
                </c:pt>
                <c:pt idx="49">
                  <c:v>104</c:v>
                </c:pt>
                <c:pt idx="50">
                  <c:v>121</c:v>
                </c:pt>
                <c:pt idx="51">
                  <c:v>482</c:v>
                </c:pt>
                <c:pt idx="52">
                  <c:v>482</c:v>
                </c:pt>
                <c:pt idx="53">
                  <c:v>239</c:v>
                </c:pt>
                <c:pt idx="54">
                  <c:v>288</c:v>
                </c:pt>
                <c:pt idx="55">
                  <c:v>291</c:v>
                </c:pt>
                <c:pt idx="56">
                  <c:v>255</c:v>
                </c:pt>
                <c:pt idx="57">
                  <c:v>293</c:v>
                </c:pt>
                <c:pt idx="58">
                  <c:v>245</c:v>
                </c:pt>
                <c:pt idx="59">
                  <c:v>267</c:v>
                </c:pt>
                <c:pt idx="60">
                  <c:v>330</c:v>
                </c:pt>
                <c:pt idx="61">
                  <c:v>210</c:v>
                </c:pt>
                <c:pt idx="62">
                  <c:v>219</c:v>
                </c:pt>
                <c:pt idx="63">
                  <c:v>190</c:v>
                </c:pt>
                <c:pt idx="64">
                  <c:v>278</c:v>
                </c:pt>
                <c:pt idx="65">
                  <c:v>560</c:v>
                </c:pt>
                <c:pt idx="66">
                  <c:v>548</c:v>
                </c:pt>
                <c:pt idx="67">
                  <c:v>321.60000000000002</c:v>
                </c:pt>
                <c:pt idx="68">
                  <c:v>323.8</c:v>
                </c:pt>
                <c:pt idx="69">
                  <c:v>300</c:v>
                </c:pt>
                <c:pt idx="70">
                  <c:v>324.5</c:v>
                </c:pt>
                <c:pt idx="71">
                  <c:v>293</c:v>
                </c:pt>
                <c:pt idx="72">
                  <c:v>182</c:v>
                </c:pt>
                <c:pt idx="73">
                  <c:v>610.6</c:v>
                </c:pt>
                <c:pt idx="74">
                  <c:v>270</c:v>
                </c:pt>
                <c:pt idx="75">
                  <c:v>425</c:v>
                </c:pt>
                <c:pt idx="76">
                  <c:v>932</c:v>
                </c:pt>
                <c:pt idx="77">
                  <c:v>150</c:v>
                </c:pt>
                <c:pt idx="78">
                  <c:v>165</c:v>
                </c:pt>
                <c:pt idx="79">
                  <c:v>670</c:v>
                </c:pt>
                <c:pt idx="80">
                  <c:v>414</c:v>
                </c:pt>
                <c:pt idx="81">
                  <c:v>694</c:v>
                </c:pt>
                <c:pt idx="82">
                  <c:v>416</c:v>
                </c:pt>
                <c:pt idx="83">
                  <c:v>450</c:v>
                </c:pt>
              </c:numCache>
            </c:numRef>
          </c:xVal>
          <c:yVal>
            <c:numRef>
              <c:f>Trdata!$Q$2:$Q$97</c:f>
              <c:numCache>
                <c:formatCode>General</c:formatCode>
                <c:ptCount val="9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05-4BA5-B267-B7DFC3984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015984"/>
        <c:axId val="639531088"/>
      </c:scatterChart>
      <c:valAx>
        <c:axId val="752015984"/>
        <c:scaling>
          <c:orientation val="minMax"/>
          <c:max val="1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(GHz)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531088"/>
        <c:crossesAt val="-50"/>
        <c:crossBetween val="midCat"/>
      </c:valAx>
      <c:valAx>
        <c:axId val="639531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Output power (dBm)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0159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Trdata!$G$1</c:f>
              <c:strCache>
                <c:ptCount val="1"/>
                <c:pt idx="0">
                  <c:v>DC-to-RF efficiency (%)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Trdata!$B$2:$B$97</c:f>
              <c:numCache>
                <c:formatCode>General</c:formatCode>
                <c:ptCount val="96"/>
                <c:pt idx="0">
                  <c:v>460</c:v>
                </c:pt>
                <c:pt idx="1">
                  <c:v>344</c:v>
                </c:pt>
                <c:pt idx="2">
                  <c:v>342</c:v>
                </c:pt>
                <c:pt idx="3">
                  <c:v>531.5</c:v>
                </c:pt>
                <c:pt idx="4">
                  <c:v>390</c:v>
                </c:pt>
                <c:pt idx="5">
                  <c:v>338</c:v>
                </c:pt>
                <c:pt idx="6">
                  <c:v>280</c:v>
                </c:pt>
                <c:pt idx="7">
                  <c:v>317</c:v>
                </c:pt>
                <c:pt idx="8">
                  <c:v>260</c:v>
                </c:pt>
                <c:pt idx="9">
                  <c:v>296</c:v>
                </c:pt>
                <c:pt idx="10">
                  <c:v>265</c:v>
                </c:pt>
                <c:pt idx="11">
                  <c:v>280</c:v>
                </c:pt>
                <c:pt idx="12">
                  <c:v>1010</c:v>
                </c:pt>
                <c:pt idx="13">
                  <c:v>482</c:v>
                </c:pt>
                <c:pt idx="14">
                  <c:v>668</c:v>
                </c:pt>
                <c:pt idx="15">
                  <c:v>450</c:v>
                </c:pt>
                <c:pt idx="16">
                  <c:v>586.70000000000005</c:v>
                </c:pt>
                <c:pt idx="17">
                  <c:v>416</c:v>
                </c:pt>
                <c:pt idx="18">
                  <c:v>420</c:v>
                </c:pt>
                <c:pt idx="19">
                  <c:v>530</c:v>
                </c:pt>
                <c:pt idx="20">
                  <c:v>428</c:v>
                </c:pt>
                <c:pt idx="21">
                  <c:v>545</c:v>
                </c:pt>
                <c:pt idx="22">
                  <c:v>320</c:v>
                </c:pt>
                <c:pt idx="23">
                  <c:v>540</c:v>
                </c:pt>
                <c:pt idx="24">
                  <c:v>320</c:v>
                </c:pt>
                <c:pt idx="25">
                  <c:v>316</c:v>
                </c:pt>
                <c:pt idx="26">
                  <c:v>212</c:v>
                </c:pt>
                <c:pt idx="27">
                  <c:v>240</c:v>
                </c:pt>
                <c:pt idx="28">
                  <c:v>256</c:v>
                </c:pt>
                <c:pt idx="29">
                  <c:v>210</c:v>
                </c:pt>
                <c:pt idx="30">
                  <c:v>219.6</c:v>
                </c:pt>
                <c:pt idx="31">
                  <c:v>215</c:v>
                </c:pt>
                <c:pt idx="32">
                  <c:v>190.5</c:v>
                </c:pt>
                <c:pt idx="33">
                  <c:v>195</c:v>
                </c:pt>
                <c:pt idx="34">
                  <c:v>175.6</c:v>
                </c:pt>
                <c:pt idx="35">
                  <c:v>300</c:v>
                </c:pt>
                <c:pt idx="36">
                  <c:v>213</c:v>
                </c:pt>
                <c:pt idx="37">
                  <c:v>230</c:v>
                </c:pt>
                <c:pt idx="38">
                  <c:v>169.6</c:v>
                </c:pt>
                <c:pt idx="39">
                  <c:v>230</c:v>
                </c:pt>
                <c:pt idx="40">
                  <c:v>320</c:v>
                </c:pt>
                <c:pt idx="41">
                  <c:v>126</c:v>
                </c:pt>
                <c:pt idx="42">
                  <c:v>148</c:v>
                </c:pt>
                <c:pt idx="43">
                  <c:v>298</c:v>
                </c:pt>
                <c:pt idx="44">
                  <c:v>293</c:v>
                </c:pt>
                <c:pt idx="45">
                  <c:v>275</c:v>
                </c:pt>
                <c:pt idx="46">
                  <c:v>298</c:v>
                </c:pt>
                <c:pt idx="47">
                  <c:v>225</c:v>
                </c:pt>
                <c:pt idx="48">
                  <c:v>256</c:v>
                </c:pt>
                <c:pt idx="49">
                  <c:v>104</c:v>
                </c:pt>
                <c:pt idx="50">
                  <c:v>121</c:v>
                </c:pt>
                <c:pt idx="51">
                  <c:v>482</c:v>
                </c:pt>
                <c:pt idx="52">
                  <c:v>482</c:v>
                </c:pt>
                <c:pt idx="53">
                  <c:v>239</c:v>
                </c:pt>
                <c:pt idx="54">
                  <c:v>288</c:v>
                </c:pt>
                <c:pt idx="55">
                  <c:v>291</c:v>
                </c:pt>
                <c:pt idx="56">
                  <c:v>255</c:v>
                </c:pt>
                <c:pt idx="57">
                  <c:v>293</c:v>
                </c:pt>
                <c:pt idx="58">
                  <c:v>245</c:v>
                </c:pt>
                <c:pt idx="59">
                  <c:v>267</c:v>
                </c:pt>
                <c:pt idx="60">
                  <c:v>330</c:v>
                </c:pt>
                <c:pt idx="61">
                  <c:v>210</c:v>
                </c:pt>
                <c:pt idx="62">
                  <c:v>219</c:v>
                </c:pt>
                <c:pt idx="63">
                  <c:v>190</c:v>
                </c:pt>
                <c:pt idx="64">
                  <c:v>278</c:v>
                </c:pt>
                <c:pt idx="65">
                  <c:v>560</c:v>
                </c:pt>
                <c:pt idx="66">
                  <c:v>548</c:v>
                </c:pt>
                <c:pt idx="67">
                  <c:v>321.60000000000002</c:v>
                </c:pt>
                <c:pt idx="68">
                  <c:v>323.8</c:v>
                </c:pt>
                <c:pt idx="69">
                  <c:v>300</c:v>
                </c:pt>
                <c:pt idx="70">
                  <c:v>324.5</c:v>
                </c:pt>
                <c:pt idx="71">
                  <c:v>293</c:v>
                </c:pt>
                <c:pt idx="72">
                  <c:v>182</c:v>
                </c:pt>
                <c:pt idx="73">
                  <c:v>610.6</c:v>
                </c:pt>
                <c:pt idx="74">
                  <c:v>270</c:v>
                </c:pt>
                <c:pt idx="75">
                  <c:v>425</c:v>
                </c:pt>
                <c:pt idx="76">
                  <c:v>932</c:v>
                </c:pt>
                <c:pt idx="77">
                  <c:v>150</c:v>
                </c:pt>
                <c:pt idx="78">
                  <c:v>165</c:v>
                </c:pt>
                <c:pt idx="79">
                  <c:v>670</c:v>
                </c:pt>
                <c:pt idx="80">
                  <c:v>414</c:v>
                </c:pt>
                <c:pt idx="81">
                  <c:v>694</c:v>
                </c:pt>
                <c:pt idx="82">
                  <c:v>416</c:v>
                </c:pt>
                <c:pt idx="83">
                  <c:v>450</c:v>
                </c:pt>
              </c:numCache>
            </c:numRef>
          </c:xVal>
          <c:yVal>
            <c:numRef>
              <c:f>Trdata!$G$2:$G$97</c:f>
              <c:numCache>
                <c:formatCode>General</c:formatCode>
                <c:ptCount val="96"/>
                <c:pt idx="0">
                  <c:v>4.4999999999999998E-2</c:v>
                </c:pt>
                <c:pt idx="1">
                  <c:v>4.5999999999999999E-2</c:v>
                </c:pt>
                <c:pt idx="2">
                  <c:v>2.1000000000000001E-2</c:v>
                </c:pt>
                <c:pt idx="3">
                  <c:v>2.4E-2</c:v>
                </c:pt>
                <c:pt idx="4">
                  <c:v>1.2999999999999999E-2</c:v>
                </c:pt>
                <c:pt idx="5">
                  <c:v>5.2999999999999999E-2</c:v>
                </c:pt>
                <c:pt idx="6">
                  <c:v>2.35E-2</c:v>
                </c:pt>
                <c:pt idx="7">
                  <c:v>0.54</c:v>
                </c:pt>
                <c:pt idx="8">
                  <c:v>0.14000000000000001</c:v>
                </c:pt>
                <c:pt idx="9">
                  <c:v>5.0999999999999996</c:v>
                </c:pt>
                <c:pt idx="10">
                  <c:v>#N/A</c:v>
                </c:pt>
                <c:pt idx="11">
                  <c:v>1.88</c:v>
                </c:pt>
                <c:pt idx="12">
                  <c:v>7.0000000000000001E-3</c:v>
                </c:pt>
                <c:pt idx="13">
                  <c:v>0.11</c:v>
                </c:pt>
                <c:pt idx="14">
                  <c:v>2.5000000000000001E-2</c:v>
                </c:pt>
                <c:pt idx="15">
                  <c:v>#N/A</c:v>
                </c:pt>
                <c:pt idx="16">
                  <c:v>0.08</c:v>
                </c:pt>
                <c:pt idx="17">
                  <c:v>#N/A</c:v>
                </c:pt>
                <c:pt idx="18">
                  <c:v>0.19</c:v>
                </c:pt>
                <c:pt idx="19">
                  <c:v>0.04</c:v>
                </c:pt>
                <c:pt idx="20">
                  <c:v>0.14000000000000001</c:v>
                </c:pt>
                <c:pt idx="21">
                  <c:v>#N/A</c:v>
                </c:pt>
                <c:pt idx="22">
                  <c:v>#N/A</c:v>
                </c:pt>
                <c:pt idx="23">
                  <c:v>0.33200000000000002</c:v>
                </c:pt>
                <c:pt idx="24">
                  <c:v>0.14000000000000001</c:v>
                </c:pt>
                <c:pt idx="25">
                  <c:v>1.7000000000000001E-2</c:v>
                </c:pt>
                <c:pt idx="26">
                  <c:v>0.65</c:v>
                </c:pt>
                <c:pt idx="27">
                  <c:v>1.5</c:v>
                </c:pt>
                <c:pt idx="28">
                  <c:v>1.4</c:v>
                </c:pt>
                <c:pt idx="29">
                  <c:v>2.4</c:v>
                </c:pt>
                <c:pt idx="30">
                  <c:v>0.52</c:v>
                </c:pt>
                <c:pt idx="31">
                  <c:v>4.5999999999999996</c:v>
                </c:pt>
                <c:pt idx="32">
                  <c:v>0.22</c:v>
                </c:pt>
                <c:pt idx="33">
                  <c:v>15.3</c:v>
                </c:pt>
                <c:pt idx="34">
                  <c:v>11.7</c:v>
                </c:pt>
                <c:pt idx="35">
                  <c:v>80</c:v>
                </c:pt>
                <c:pt idx="36">
                  <c:v>6.02</c:v>
                </c:pt>
                <c:pt idx="37">
                  <c:v>1.1599999999999999</c:v>
                </c:pt>
                <c:pt idx="38">
                  <c:v>0.12</c:v>
                </c:pt>
                <c:pt idx="39">
                  <c:v>1.1599999999999999</c:v>
                </c:pt>
                <c:pt idx="40">
                  <c:v>0.19</c:v>
                </c:pt>
                <c:pt idx="42">
                  <c:v>20.2</c:v>
                </c:pt>
                <c:pt idx="43">
                  <c:v>2.4</c:v>
                </c:pt>
                <c:pt idx="44">
                  <c:v>3</c:v>
                </c:pt>
                <c:pt idx="45">
                  <c:v>1.1000000000000001</c:v>
                </c:pt>
                <c:pt idx="46">
                  <c:v>0.51</c:v>
                </c:pt>
                <c:pt idx="47">
                  <c:v>2.95</c:v>
                </c:pt>
                <c:pt idx="48">
                  <c:v>0.03</c:v>
                </c:pt>
                <c:pt idx="53">
                  <c:v>1.47</c:v>
                </c:pt>
                <c:pt idx="54">
                  <c:v>0.3</c:v>
                </c:pt>
                <c:pt idx="55">
                  <c:v>0.95</c:v>
                </c:pt>
                <c:pt idx="56">
                  <c:v>2.2999999999999998</c:v>
                </c:pt>
                <c:pt idx="57">
                  <c:v>2.76</c:v>
                </c:pt>
                <c:pt idx="58">
                  <c:v>0.81</c:v>
                </c:pt>
                <c:pt idx="60">
                  <c:v>1.7</c:v>
                </c:pt>
                <c:pt idx="61">
                  <c:v>0.1</c:v>
                </c:pt>
                <c:pt idx="62">
                  <c:v>2.08</c:v>
                </c:pt>
                <c:pt idx="65">
                  <c:v>1E-3</c:v>
                </c:pt>
                <c:pt idx="66">
                  <c:v>0.03</c:v>
                </c:pt>
                <c:pt idx="67">
                  <c:v>0.7</c:v>
                </c:pt>
                <c:pt idx="68">
                  <c:v>0.2</c:v>
                </c:pt>
                <c:pt idx="69">
                  <c:v>0.82</c:v>
                </c:pt>
                <c:pt idx="70">
                  <c:v>1.66</c:v>
                </c:pt>
                <c:pt idx="71">
                  <c:v>0.4</c:v>
                </c:pt>
                <c:pt idx="72">
                  <c:v>0.96</c:v>
                </c:pt>
                <c:pt idx="73">
                  <c:v>0.01</c:v>
                </c:pt>
                <c:pt idx="74">
                  <c:v>0.25</c:v>
                </c:pt>
                <c:pt idx="75">
                  <c:v>0.08</c:v>
                </c:pt>
                <c:pt idx="76">
                  <c:v>#N/A</c:v>
                </c:pt>
                <c:pt idx="77">
                  <c:v>1.7</c:v>
                </c:pt>
                <c:pt idx="78">
                  <c:v>0.81</c:v>
                </c:pt>
                <c:pt idx="79">
                  <c:v>2.5000000000000001E-2</c:v>
                </c:pt>
                <c:pt idx="80">
                  <c:v>4.1000000000000002E-2</c:v>
                </c:pt>
                <c:pt idx="81">
                  <c:v>6.6000000000000003E-2</c:v>
                </c:pt>
                <c:pt idx="82">
                  <c:v>3.4000000000000002E-2</c:v>
                </c:pt>
                <c:pt idx="83">
                  <c:v>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36-451F-A458-89594740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015984"/>
        <c:axId val="639531088"/>
      </c:scatterChart>
      <c:valAx>
        <c:axId val="752015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(GHz)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531088"/>
        <c:crossesAt val="-50"/>
        <c:crossBetween val="midCat"/>
      </c:valAx>
      <c:valAx>
        <c:axId val="639531088"/>
        <c:scaling>
          <c:logBase val="10"/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DC-to-RF efficiency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0159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Trdata!$E$1</c:f>
              <c:strCache>
                <c:ptCount val="1"/>
                <c:pt idx="0">
                  <c:v>Output power (dBm)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2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D0-40F9-A149-9A3969C4C289}"/>
              </c:ext>
            </c:extLst>
          </c:dPt>
          <c:xVal>
            <c:numRef>
              <c:f>Trdata!$M$2:$M$97</c:f>
              <c:numCache>
                <c:formatCode>General</c:formatCode>
                <c:ptCount val="96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2019</c:v>
                </c:pt>
                <c:pt idx="4">
                  <c:v>2016</c:v>
                </c:pt>
                <c:pt idx="5">
                  <c:v>2015</c:v>
                </c:pt>
                <c:pt idx="6">
                  <c:v>2012</c:v>
                </c:pt>
                <c:pt idx="7">
                  <c:v>2015</c:v>
                </c:pt>
                <c:pt idx="8">
                  <c:v>2013</c:v>
                </c:pt>
                <c:pt idx="9">
                  <c:v>2016</c:v>
                </c:pt>
                <c:pt idx="10">
                  <c:v>2013</c:v>
                </c:pt>
                <c:pt idx="11">
                  <c:v>2018</c:v>
                </c:pt>
                <c:pt idx="12">
                  <c:v>2018</c:v>
                </c:pt>
                <c:pt idx="13">
                  <c:v>2021</c:v>
                </c:pt>
                <c:pt idx="14">
                  <c:v>2020</c:v>
                </c:pt>
                <c:pt idx="15">
                  <c:v>2021</c:v>
                </c:pt>
                <c:pt idx="16">
                  <c:v>2020</c:v>
                </c:pt>
                <c:pt idx="17">
                  <c:v>2020</c:v>
                </c:pt>
                <c:pt idx="18">
                  <c:v>2020</c:v>
                </c:pt>
                <c:pt idx="19">
                  <c:v>2014</c:v>
                </c:pt>
                <c:pt idx="20">
                  <c:v>2017</c:v>
                </c:pt>
                <c:pt idx="21">
                  <c:v>2015</c:v>
                </c:pt>
                <c:pt idx="22">
                  <c:v>2015</c:v>
                </c:pt>
                <c:pt idx="23">
                  <c:v>2018</c:v>
                </c:pt>
                <c:pt idx="24">
                  <c:v>2012</c:v>
                </c:pt>
                <c:pt idx="25">
                  <c:v>2013</c:v>
                </c:pt>
                <c:pt idx="26">
                  <c:v>2013</c:v>
                </c:pt>
                <c:pt idx="27">
                  <c:v>2013</c:v>
                </c:pt>
                <c:pt idx="28">
                  <c:v>2014</c:v>
                </c:pt>
                <c:pt idx="29">
                  <c:v>2016</c:v>
                </c:pt>
                <c:pt idx="30">
                  <c:v>2017</c:v>
                </c:pt>
                <c:pt idx="31">
                  <c:v>2017</c:v>
                </c:pt>
                <c:pt idx="32">
                  <c:v>2017</c:v>
                </c:pt>
                <c:pt idx="33">
                  <c:v>2017</c:v>
                </c:pt>
                <c:pt idx="34">
                  <c:v>2017</c:v>
                </c:pt>
                <c:pt idx="35">
                  <c:v>2018</c:v>
                </c:pt>
                <c:pt idx="36">
                  <c:v>2018</c:v>
                </c:pt>
                <c:pt idx="37">
                  <c:v>2019</c:v>
                </c:pt>
                <c:pt idx="38">
                  <c:v>2019</c:v>
                </c:pt>
                <c:pt idx="39">
                  <c:v>2019</c:v>
                </c:pt>
                <c:pt idx="40">
                  <c:v>2017</c:v>
                </c:pt>
                <c:pt idx="41">
                  <c:v>2020</c:v>
                </c:pt>
                <c:pt idx="42">
                  <c:v>2020</c:v>
                </c:pt>
                <c:pt idx="43">
                  <c:v>2018</c:v>
                </c:pt>
                <c:pt idx="44">
                  <c:v>2018</c:v>
                </c:pt>
                <c:pt idx="45">
                  <c:v>2019</c:v>
                </c:pt>
                <c:pt idx="46">
                  <c:v>2016</c:v>
                </c:pt>
                <c:pt idx="47">
                  <c:v>2018</c:v>
                </c:pt>
                <c:pt idx="48">
                  <c:v>2011</c:v>
                </c:pt>
                <c:pt idx="49">
                  <c:v>2011</c:v>
                </c:pt>
                <c:pt idx="50">
                  <c:v>2011</c:v>
                </c:pt>
                <c:pt idx="51">
                  <c:v>2011</c:v>
                </c:pt>
                <c:pt idx="52">
                  <c:v>2011</c:v>
                </c:pt>
                <c:pt idx="53">
                  <c:v>2015</c:v>
                </c:pt>
                <c:pt idx="54">
                  <c:v>2013</c:v>
                </c:pt>
                <c:pt idx="55">
                  <c:v>2019</c:v>
                </c:pt>
                <c:pt idx="56">
                  <c:v>2014</c:v>
                </c:pt>
                <c:pt idx="57">
                  <c:v>2014</c:v>
                </c:pt>
                <c:pt idx="58">
                  <c:v>2013</c:v>
                </c:pt>
                <c:pt idx="59">
                  <c:v>2011</c:v>
                </c:pt>
                <c:pt idx="60">
                  <c:v>2008</c:v>
                </c:pt>
                <c:pt idx="61">
                  <c:v>2014</c:v>
                </c:pt>
                <c:pt idx="62">
                  <c:v>2016</c:v>
                </c:pt>
                <c:pt idx="63">
                  <c:v>2005</c:v>
                </c:pt>
                <c:pt idx="64">
                  <c:v>2007</c:v>
                </c:pt>
                <c:pt idx="65">
                  <c:v>2016</c:v>
                </c:pt>
                <c:pt idx="66">
                  <c:v>2017</c:v>
                </c:pt>
                <c:pt idx="67">
                  <c:v>2015</c:v>
                </c:pt>
                <c:pt idx="68">
                  <c:v>2015</c:v>
                </c:pt>
                <c:pt idx="69">
                  <c:v>2020</c:v>
                </c:pt>
                <c:pt idx="70">
                  <c:v>2015</c:v>
                </c:pt>
                <c:pt idx="71">
                  <c:v>2020</c:v>
                </c:pt>
                <c:pt idx="72">
                  <c:v>2021</c:v>
                </c:pt>
                <c:pt idx="73">
                  <c:v>2020</c:v>
                </c:pt>
                <c:pt idx="74">
                  <c:v>2022</c:v>
                </c:pt>
                <c:pt idx="75">
                  <c:v>2022</c:v>
                </c:pt>
                <c:pt idx="76">
                  <c:v>2017</c:v>
                </c:pt>
                <c:pt idx="77">
                  <c:v>2020</c:v>
                </c:pt>
                <c:pt idx="78">
                  <c:v>2020</c:v>
                </c:pt>
                <c:pt idx="79">
                  <c:v>2021</c:v>
                </c:pt>
                <c:pt idx="80">
                  <c:v>2021</c:v>
                </c:pt>
                <c:pt idx="81">
                  <c:v>2022</c:v>
                </c:pt>
                <c:pt idx="82">
                  <c:v>2022</c:v>
                </c:pt>
                <c:pt idx="83">
                  <c:v>2022</c:v>
                </c:pt>
              </c:numCache>
            </c:numRef>
          </c:xVal>
          <c:yVal>
            <c:numRef>
              <c:f>Trdata!$E$2:$E$97</c:f>
              <c:numCache>
                <c:formatCode>General</c:formatCode>
                <c:ptCount val="96"/>
                <c:pt idx="0">
                  <c:v>-1.8</c:v>
                </c:pt>
                <c:pt idx="1">
                  <c:v>-6.8</c:v>
                </c:pt>
                <c:pt idx="2">
                  <c:v>-10.5</c:v>
                </c:pt>
                <c:pt idx="3">
                  <c:v>-12</c:v>
                </c:pt>
                <c:pt idx="4">
                  <c:v>-7</c:v>
                </c:pt>
                <c:pt idx="5">
                  <c:v>-0.9</c:v>
                </c:pt>
                <c:pt idx="6">
                  <c:v>-7.2</c:v>
                </c:pt>
                <c:pt idx="7">
                  <c:v>5.2</c:v>
                </c:pt>
                <c:pt idx="8">
                  <c:v>0.5</c:v>
                </c:pt>
                <c:pt idx="9">
                  <c:v>5.4</c:v>
                </c:pt>
                <c:pt idx="10">
                  <c:v>#N/A</c:v>
                </c:pt>
                <c:pt idx="11">
                  <c:v>9</c:v>
                </c:pt>
                <c:pt idx="12">
                  <c:v>-10.9</c:v>
                </c:pt>
                <c:pt idx="13">
                  <c:v>-7.9</c:v>
                </c:pt>
                <c:pt idx="14">
                  <c:v>-16.100000000000001</c:v>
                </c:pt>
                <c:pt idx="15">
                  <c:v>#N/A</c:v>
                </c:pt>
                <c:pt idx="16">
                  <c:v>0.1</c:v>
                </c:pt>
                <c:pt idx="17">
                  <c:v>-3</c:v>
                </c:pt>
                <c:pt idx="18">
                  <c:v>9.1999999999999993</c:v>
                </c:pt>
                <c:pt idx="19">
                  <c:v>0</c:v>
                </c:pt>
                <c:pt idx="20">
                  <c:v>-6.8</c:v>
                </c:pt>
                <c:pt idx="21">
                  <c:v>-9</c:v>
                </c:pt>
                <c:pt idx="22">
                  <c:v>#N/A</c:v>
                </c:pt>
                <c:pt idx="23">
                  <c:v>-22</c:v>
                </c:pt>
                <c:pt idx="24">
                  <c:v>-3.3</c:v>
                </c:pt>
                <c:pt idx="25">
                  <c:v>-21</c:v>
                </c:pt>
                <c:pt idx="26">
                  <c:v>-7.1</c:v>
                </c:pt>
                <c:pt idx="27">
                  <c:v>-7</c:v>
                </c:pt>
                <c:pt idx="28">
                  <c:v>4.0999999999999996</c:v>
                </c:pt>
                <c:pt idx="29">
                  <c:v>1.4</c:v>
                </c:pt>
                <c:pt idx="30">
                  <c:v>-3.7</c:v>
                </c:pt>
                <c:pt idx="31">
                  <c:v>5.6</c:v>
                </c:pt>
                <c:pt idx="32">
                  <c:v>-2.1</c:v>
                </c:pt>
                <c:pt idx="33">
                  <c:v>6.5</c:v>
                </c:pt>
                <c:pt idx="34">
                  <c:v>4.8</c:v>
                </c:pt>
                <c:pt idx="35">
                  <c:v>0.6</c:v>
                </c:pt>
                <c:pt idx="36">
                  <c:v>-6.93</c:v>
                </c:pt>
                <c:pt idx="37">
                  <c:v>3.4</c:v>
                </c:pt>
                <c:pt idx="38">
                  <c:v>-9.1999999999999993</c:v>
                </c:pt>
                <c:pt idx="39">
                  <c:v>3.4</c:v>
                </c:pt>
                <c:pt idx="40">
                  <c:v>-11.6</c:v>
                </c:pt>
                <c:pt idx="41">
                  <c:v>2</c:v>
                </c:pt>
                <c:pt idx="42">
                  <c:v>7.4</c:v>
                </c:pt>
                <c:pt idx="43">
                  <c:v>4.5999999999999996</c:v>
                </c:pt>
                <c:pt idx="44">
                  <c:v>4.9000000000000004</c:v>
                </c:pt>
                <c:pt idx="45">
                  <c:v>-2.6</c:v>
                </c:pt>
                <c:pt idx="46">
                  <c:v>0.9</c:v>
                </c:pt>
                <c:pt idx="47">
                  <c:v>3</c:v>
                </c:pt>
                <c:pt idx="48">
                  <c:v>-17</c:v>
                </c:pt>
                <c:pt idx="49">
                  <c:v>-2.7</c:v>
                </c:pt>
                <c:pt idx="50">
                  <c:v>-3.5</c:v>
                </c:pt>
                <c:pt idx="51">
                  <c:v>-7.9</c:v>
                </c:pt>
                <c:pt idx="52">
                  <c:v>-9</c:v>
                </c:pt>
                <c:pt idx="53">
                  <c:v>-4.8</c:v>
                </c:pt>
                <c:pt idx="54">
                  <c:v>-1.5</c:v>
                </c:pt>
                <c:pt idx="55">
                  <c:v>1.5</c:v>
                </c:pt>
                <c:pt idx="56">
                  <c:v>2.9</c:v>
                </c:pt>
                <c:pt idx="57">
                  <c:v>-2.74</c:v>
                </c:pt>
                <c:pt idx="58">
                  <c:v>-3.6</c:v>
                </c:pt>
                <c:pt idx="59">
                  <c:v>-2.1</c:v>
                </c:pt>
                <c:pt idx="60">
                  <c:v>-5.7</c:v>
                </c:pt>
                <c:pt idx="61">
                  <c:v>-13.5</c:v>
                </c:pt>
                <c:pt idx="62">
                  <c:v>-3</c:v>
                </c:pt>
                <c:pt idx="63">
                  <c:v>-4.5</c:v>
                </c:pt>
                <c:pt idx="64">
                  <c:v>-25</c:v>
                </c:pt>
                <c:pt idx="65">
                  <c:v>-27</c:v>
                </c:pt>
                <c:pt idx="66">
                  <c:v>-15.5</c:v>
                </c:pt>
                <c:pt idx="67">
                  <c:v>1.6</c:v>
                </c:pt>
                <c:pt idx="68">
                  <c:v>-6.3</c:v>
                </c:pt>
                <c:pt idx="69">
                  <c:v>0.03</c:v>
                </c:pt>
                <c:pt idx="70">
                  <c:v>-6.5</c:v>
                </c:pt>
                <c:pt idx="71">
                  <c:v>2.2999999999999998</c:v>
                </c:pt>
                <c:pt idx="72">
                  <c:v>9.3000000000000007</c:v>
                </c:pt>
                <c:pt idx="73">
                  <c:v>-25.2</c:v>
                </c:pt>
                <c:pt idx="74">
                  <c:v>-5</c:v>
                </c:pt>
                <c:pt idx="75">
                  <c:v>-5.08</c:v>
                </c:pt>
                <c:pt idx="76">
                  <c:v>-17.3</c:v>
                </c:pt>
                <c:pt idx="77">
                  <c:v>2.2000000000000002</c:v>
                </c:pt>
                <c:pt idx="78">
                  <c:v>-4</c:v>
                </c:pt>
                <c:pt idx="79">
                  <c:v>-16.100000000000001</c:v>
                </c:pt>
                <c:pt idx="80">
                  <c:v>-9</c:v>
                </c:pt>
                <c:pt idx="81">
                  <c:v>-3</c:v>
                </c:pt>
                <c:pt idx="82">
                  <c:v>-3</c:v>
                </c:pt>
                <c:pt idx="83">
                  <c:v>-4.0999999999999996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D0-40F9-A149-9A3969C4C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015984"/>
        <c:axId val="639531088"/>
      </c:scatterChart>
      <c:valAx>
        <c:axId val="752015984"/>
        <c:scaling>
          <c:orientation val="minMax"/>
          <c:max val="203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531088"/>
        <c:crossesAt val="-50"/>
        <c:crossBetween val="midCat"/>
      </c:valAx>
      <c:valAx>
        <c:axId val="639531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Output power (dBm)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0159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Trdata!$X$1</c:f>
              <c:strCache>
                <c:ptCount val="1"/>
                <c:pt idx="0">
                  <c:v>Power density (mW/mm2)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Trdata!$B$2:$B$97</c:f>
              <c:numCache>
                <c:formatCode>General</c:formatCode>
                <c:ptCount val="96"/>
                <c:pt idx="0">
                  <c:v>460</c:v>
                </c:pt>
                <c:pt idx="1">
                  <c:v>344</c:v>
                </c:pt>
                <c:pt idx="2">
                  <c:v>342</c:v>
                </c:pt>
                <c:pt idx="3">
                  <c:v>531.5</c:v>
                </c:pt>
                <c:pt idx="4">
                  <c:v>390</c:v>
                </c:pt>
                <c:pt idx="5">
                  <c:v>338</c:v>
                </c:pt>
                <c:pt idx="6">
                  <c:v>280</c:v>
                </c:pt>
                <c:pt idx="7">
                  <c:v>317</c:v>
                </c:pt>
                <c:pt idx="8">
                  <c:v>260</c:v>
                </c:pt>
                <c:pt idx="9">
                  <c:v>296</c:v>
                </c:pt>
                <c:pt idx="10">
                  <c:v>265</c:v>
                </c:pt>
                <c:pt idx="11">
                  <c:v>280</c:v>
                </c:pt>
                <c:pt idx="12">
                  <c:v>1010</c:v>
                </c:pt>
                <c:pt idx="13">
                  <c:v>482</c:v>
                </c:pt>
                <c:pt idx="14">
                  <c:v>668</c:v>
                </c:pt>
                <c:pt idx="15">
                  <c:v>450</c:v>
                </c:pt>
                <c:pt idx="16">
                  <c:v>586.70000000000005</c:v>
                </c:pt>
                <c:pt idx="17">
                  <c:v>416</c:v>
                </c:pt>
                <c:pt idx="18">
                  <c:v>420</c:v>
                </c:pt>
                <c:pt idx="19">
                  <c:v>530</c:v>
                </c:pt>
                <c:pt idx="20">
                  <c:v>428</c:v>
                </c:pt>
                <c:pt idx="21">
                  <c:v>545</c:v>
                </c:pt>
                <c:pt idx="22">
                  <c:v>320</c:v>
                </c:pt>
                <c:pt idx="23">
                  <c:v>540</c:v>
                </c:pt>
                <c:pt idx="24">
                  <c:v>320</c:v>
                </c:pt>
                <c:pt idx="25">
                  <c:v>316</c:v>
                </c:pt>
                <c:pt idx="26">
                  <c:v>212</c:v>
                </c:pt>
                <c:pt idx="27">
                  <c:v>240</c:v>
                </c:pt>
                <c:pt idx="28">
                  <c:v>256</c:v>
                </c:pt>
                <c:pt idx="29">
                  <c:v>210</c:v>
                </c:pt>
                <c:pt idx="30">
                  <c:v>219.6</c:v>
                </c:pt>
                <c:pt idx="31">
                  <c:v>215</c:v>
                </c:pt>
                <c:pt idx="32">
                  <c:v>190.5</c:v>
                </c:pt>
                <c:pt idx="33">
                  <c:v>195</c:v>
                </c:pt>
                <c:pt idx="34">
                  <c:v>175.6</c:v>
                </c:pt>
                <c:pt idx="35">
                  <c:v>300</c:v>
                </c:pt>
                <c:pt idx="36">
                  <c:v>213</c:v>
                </c:pt>
                <c:pt idx="37">
                  <c:v>230</c:v>
                </c:pt>
                <c:pt idx="38">
                  <c:v>169.6</c:v>
                </c:pt>
                <c:pt idx="39">
                  <c:v>230</c:v>
                </c:pt>
                <c:pt idx="40">
                  <c:v>320</c:v>
                </c:pt>
                <c:pt idx="41">
                  <c:v>126</c:v>
                </c:pt>
                <c:pt idx="42">
                  <c:v>148</c:v>
                </c:pt>
                <c:pt idx="43">
                  <c:v>298</c:v>
                </c:pt>
                <c:pt idx="44">
                  <c:v>293</c:v>
                </c:pt>
                <c:pt idx="45">
                  <c:v>275</c:v>
                </c:pt>
                <c:pt idx="46">
                  <c:v>298</c:v>
                </c:pt>
                <c:pt idx="47">
                  <c:v>225</c:v>
                </c:pt>
                <c:pt idx="48">
                  <c:v>256</c:v>
                </c:pt>
                <c:pt idx="49">
                  <c:v>104</c:v>
                </c:pt>
                <c:pt idx="50">
                  <c:v>121</c:v>
                </c:pt>
                <c:pt idx="51">
                  <c:v>482</c:v>
                </c:pt>
                <c:pt idx="52">
                  <c:v>482</c:v>
                </c:pt>
                <c:pt idx="53">
                  <c:v>239</c:v>
                </c:pt>
                <c:pt idx="54">
                  <c:v>288</c:v>
                </c:pt>
                <c:pt idx="55">
                  <c:v>291</c:v>
                </c:pt>
                <c:pt idx="56">
                  <c:v>255</c:v>
                </c:pt>
                <c:pt idx="57">
                  <c:v>293</c:v>
                </c:pt>
                <c:pt idx="58">
                  <c:v>245</c:v>
                </c:pt>
                <c:pt idx="59">
                  <c:v>267</c:v>
                </c:pt>
                <c:pt idx="60">
                  <c:v>330</c:v>
                </c:pt>
                <c:pt idx="61">
                  <c:v>210</c:v>
                </c:pt>
                <c:pt idx="62">
                  <c:v>219</c:v>
                </c:pt>
                <c:pt idx="63">
                  <c:v>190</c:v>
                </c:pt>
                <c:pt idx="64">
                  <c:v>278</c:v>
                </c:pt>
                <c:pt idx="65">
                  <c:v>560</c:v>
                </c:pt>
                <c:pt idx="66">
                  <c:v>548</c:v>
                </c:pt>
                <c:pt idx="67">
                  <c:v>321.60000000000002</c:v>
                </c:pt>
                <c:pt idx="68">
                  <c:v>323.8</c:v>
                </c:pt>
                <c:pt idx="69">
                  <c:v>300</c:v>
                </c:pt>
                <c:pt idx="70">
                  <c:v>324.5</c:v>
                </c:pt>
                <c:pt idx="71">
                  <c:v>293</c:v>
                </c:pt>
                <c:pt idx="72">
                  <c:v>182</c:v>
                </c:pt>
                <c:pt idx="73">
                  <c:v>610.6</c:v>
                </c:pt>
                <c:pt idx="74">
                  <c:v>270</c:v>
                </c:pt>
                <c:pt idx="75">
                  <c:v>425</c:v>
                </c:pt>
                <c:pt idx="76">
                  <c:v>932</c:v>
                </c:pt>
                <c:pt idx="77">
                  <c:v>150</c:v>
                </c:pt>
                <c:pt idx="78">
                  <c:v>165</c:v>
                </c:pt>
                <c:pt idx="79">
                  <c:v>670</c:v>
                </c:pt>
                <c:pt idx="80">
                  <c:v>414</c:v>
                </c:pt>
                <c:pt idx="81">
                  <c:v>694</c:v>
                </c:pt>
                <c:pt idx="82">
                  <c:v>416</c:v>
                </c:pt>
                <c:pt idx="83">
                  <c:v>450</c:v>
                </c:pt>
              </c:numCache>
            </c:numRef>
          </c:xVal>
          <c:yVal>
            <c:numRef>
              <c:f>Trdata!$X$2:$X$97</c:f>
              <c:numCache>
                <c:formatCode>General</c:formatCode>
                <c:ptCount val="96"/>
                <c:pt idx="0">
                  <c:v>0.16768869238771472</c:v>
                </c:pt>
                <c:pt idx="1">
                  <c:v>0.17410801090450331</c:v>
                </c:pt>
                <c:pt idx="2">
                  <c:v>6.7011348731860557E-2</c:v>
                </c:pt>
                <c:pt idx="3">
                  <c:v>2.5238293779207728E-2</c:v>
                </c:pt>
                <c:pt idx="4">
                  <c:v>1.9002498237798853E-2</c:v>
                </c:pt>
                <c:pt idx="5">
                  <c:v>0.20841808106771775</c:v>
                </c:pt>
                <c:pt idx="6">
                  <c:v>2.6464732193933988E-2</c:v>
                </c:pt>
                <c:pt idx="7">
                  <c:v>1.576814864202815</c:v>
                </c:pt>
                <c:pt idx="8">
                  <c:v>0.48783411056607118</c:v>
                </c:pt>
                <c:pt idx="9">
                  <c:v>1.5618777047411336</c:v>
                </c:pt>
                <c:pt idx="10">
                  <c:v>#N/A</c:v>
                </c:pt>
                <c:pt idx="11">
                  <c:v>3.7825154034489605</c:v>
                </c:pt>
                <c:pt idx="12">
                  <c:v>8.1283051616409904E-2</c:v>
                </c:pt>
                <c:pt idx="13">
                  <c:v>0.45050280482192495</c:v>
                </c:pt>
                <c:pt idx="14">
                  <c:v>2.85431269265701E-2</c:v>
                </c:pt>
                <c:pt idx="15">
                  <c:v>#N/A</c:v>
                </c:pt>
                <c:pt idx="16">
                  <c:v>1.5048426357069913</c:v>
                </c:pt>
                <c:pt idx="17">
                  <c:v>0.12224078868957861</c:v>
                </c:pt>
                <c:pt idx="18">
                  <c:v>0.66012997706561194</c:v>
                </c:pt>
                <c:pt idx="19">
                  <c:v>0.23809523809523808</c:v>
                </c:pt>
                <c:pt idx="20">
                  <c:v>1.0996295425547578</c:v>
                </c:pt>
                <c:pt idx="21">
                  <c:v>5.8283583879359564E-2</c:v>
                </c:pt>
                <c:pt idx="22">
                  <c:v>#N/A</c:v>
                </c:pt>
                <c:pt idx="23">
                  <c:v>5.2579778706682713E-2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0.79056941504209477</c:v>
                </c:pt>
                <c:pt idx="75">
                  <c:v>0.31679179470697499</c:v>
                </c:pt>
                <c:pt idx="76">
                  <c:v>5.0326679369266672E-2</c:v>
                </c:pt>
                <c:pt idx="77">
                  <c:v>20.74483634296951</c:v>
                </c:pt>
                <c:pt idx="78">
                  <c:v>4.4234130061499695</c:v>
                </c:pt>
                <c:pt idx="79">
                  <c:v>2.85431269265701E-2</c:v>
                </c:pt>
                <c:pt idx="80">
                  <c:v>9.1892365824391725E-2</c:v>
                </c:pt>
                <c:pt idx="81">
                  <c:v>0.5166878697188374</c:v>
                </c:pt>
                <c:pt idx="82">
                  <c:v>0.12224078868957861</c:v>
                </c:pt>
                <c:pt idx="83">
                  <c:v>0.24938791345787215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B6-4C6A-BEC6-8F04A1FDE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015984"/>
        <c:axId val="639531088"/>
      </c:scatterChart>
      <c:valAx>
        <c:axId val="752015984"/>
        <c:scaling>
          <c:orientation val="minMax"/>
          <c:max val="25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(GHz)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531088"/>
        <c:crossesAt val="-50"/>
        <c:crossBetween val="midCat"/>
      </c:valAx>
      <c:valAx>
        <c:axId val="639531088"/>
        <c:scaling>
          <c:logBase val="10"/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density (mW/mm</a:t>
                </a:r>
                <a:r>
                  <a:rPr lang="en-US" baseline="30000"/>
                  <a:t>2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0159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Trdata!$B$1</c:f>
              <c:strCache>
                <c:ptCount val="1"/>
                <c:pt idx="0">
                  <c:v>Frequency (GHz)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Trdata!$M$2:$M$97</c:f>
              <c:numCache>
                <c:formatCode>General</c:formatCode>
                <c:ptCount val="96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2019</c:v>
                </c:pt>
                <c:pt idx="4">
                  <c:v>2016</c:v>
                </c:pt>
                <c:pt idx="5">
                  <c:v>2015</c:v>
                </c:pt>
                <c:pt idx="6">
                  <c:v>2012</c:v>
                </c:pt>
                <c:pt idx="7">
                  <c:v>2015</c:v>
                </c:pt>
                <c:pt idx="8">
                  <c:v>2013</c:v>
                </c:pt>
                <c:pt idx="9">
                  <c:v>2016</c:v>
                </c:pt>
                <c:pt idx="10">
                  <c:v>2013</c:v>
                </c:pt>
                <c:pt idx="11">
                  <c:v>2018</c:v>
                </c:pt>
                <c:pt idx="12">
                  <c:v>2018</c:v>
                </c:pt>
                <c:pt idx="13">
                  <c:v>2021</c:v>
                </c:pt>
                <c:pt idx="14">
                  <c:v>2020</c:v>
                </c:pt>
                <c:pt idx="15">
                  <c:v>2021</c:v>
                </c:pt>
                <c:pt idx="16">
                  <c:v>2020</c:v>
                </c:pt>
                <c:pt idx="17">
                  <c:v>2020</c:v>
                </c:pt>
                <c:pt idx="18">
                  <c:v>2020</c:v>
                </c:pt>
                <c:pt idx="19">
                  <c:v>2014</c:v>
                </c:pt>
                <c:pt idx="20">
                  <c:v>2017</c:v>
                </c:pt>
                <c:pt idx="21">
                  <c:v>2015</c:v>
                </c:pt>
                <c:pt idx="22">
                  <c:v>2015</c:v>
                </c:pt>
                <c:pt idx="23">
                  <c:v>2018</c:v>
                </c:pt>
                <c:pt idx="24">
                  <c:v>2012</c:v>
                </c:pt>
                <c:pt idx="25">
                  <c:v>2013</c:v>
                </c:pt>
                <c:pt idx="26">
                  <c:v>2013</c:v>
                </c:pt>
                <c:pt idx="27">
                  <c:v>2013</c:v>
                </c:pt>
                <c:pt idx="28">
                  <c:v>2014</c:v>
                </c:pt>
                <c:pt idx="29">
                  <c:v>2016</c:v>
                </c:pt>
                <c:pt idx="30">
                  <c:v>2017</c:v>
                </c:pt>
                <c:pt idx="31">
                  <c:v>2017</c:v>
                </c:pt>
                <c:pt idx="32">
                  <c:v>2017</c:v>
                </c:pt>
                <c:pt idx="33">
                  <c:v>2017</c:v>
                </c:pt>
                <c:pt idx="34">
                  <c:v>2017</c:v>
                </c:pt>
                <c:pt idx="35">
                  <c:v>2018</c:v>
                </c:pt>
                <c:pt idx="36">
                  <c:v>2018</c:v>
                </c:pt>
                <c:pt idx="37">
                  <c:v>2019</c:v>
                </c:pt>
                <c:pt idx="38">
                  <c:v>2019</c:v>
                </c:pt>
                <c:pt idx="39">
                  <c:v>2019</c:v>
                </c:pt>
                <c:pt idx="40">
                  <c:v>2017</c:v>
                </c:pt>
                <c:pt idx="41">
                  <c:v>2020</c:v>
                </c:pt>
                <c:pt idx="42">
                  <c:v>2020</c:v>
                </c:pt>
                <c:pt idx="43">
                  <c:v>2018</c:v>
                </c:pt>
                <c:pt idx="44">
                  <c:v>2018</c:v>
                </c:pt>
                <c:pt idx="45">
                  <c:v>2019</c:v>
                </c:pt>
                <c:pt idx="46">
                  <c:v>2016</c:v>
                </c:pt>
                <c:pt idx="47">
                  <c:v>2018</c:v>
                </c:pt>
                <c:pt idx="48">
                  <c:v>2011</c:v>
                </c:pt>
                <c:pt idx="49">
                  <c:v>2011</c:v>
                </c:pt>
                <c:pt idx="50">
                  <c:v>2011</c:v>
                </c:pt>
                <c:pt idx="51">
                  <c:v>2011</c:v>
                </c:pt>
                <c:pt idx="52">
                  <c:v>2011</c:v>
                </c:pt>
                <c:pt idx="53">
                  <c:v>2015</c:v>
                </c:pt>
                <c:pt idx="54">
                  <c:v>2013</c:v>
                </c:pt>
                <c:pt idx="55">
                  <c:v>2019</c:v>
                </c:pt>
                <c:pt idx="56">
                  <c:v>2014</c:v>
                </c:pt>
                <c:pt idx="57">
                  <c:v>2014</c:v>
                </c:pt>
                <c:pt idx="58">
                  <c:v>2013</c:v>
                </c:pt>
                <c:pt idx="59">
                  <c:v>2011</c:v>
                </c:pt>
                <c:pt idx="60">
                  <c:v>2008</c:v>
                </c:pt>
                <c:pt idx="61">
                  <c:v>2014</c:v>
                </c:pt>
                <c:pt idx="62">
                  <c:v>2016</c:v>
                </c:pt>
                <c:pt idx="63">
                  <c:v>2005</c:v>
                </c:pt>
                <c:pt idx="64">
                  <c:v>2007</c:v>
                </c:pt>
                <c:pt idx="65">
                  <c:v>2016</c:v>
                </c:pt>
                <c:pt idx="66">
                  <c:v>2017</c:v>
                </c:pt>
                <c:pt idx="67">
                  <c:v>2015</c:v>
                </c:pt>
                <c:pt idx="68">
                  <c:v>2015</c:v>
                </c:pt>
                <c:pt idx="69">
                  <c:v>2020</c:v>
                </c:pt>
                <c:pt idx="70">
                  <c:v>2015</c:v>
                </c:pt>
                <c:pt idx="71">
                  <c:v>2020</c:v>
                </c:pt>
                <c:pt idx="72">
                  <c:v>2021</c:v>
                </c:pt>
                <c:pt idx="73">
                  <c:v>2020</c:v>
                </c:pt>
                <c:pt idx="74">
                  <c:v>2022</c:v>
                </c:pt>
                <c:pt idx="75">
                  <c:v>2022</c:v>
                </c:pt>
                <c:pt idx="76">
                  <c:v>2017</c:v>
                </c:pt>
                <c:pt idx="77">
                  <c:v>2020</c:v>
                </c:pt>
                <c:pt idx="78">
                  <c:v>2020</c:v>
                </c:pt>
                <c:pt idx="79">
                  <c:v>2021</c:v>
                </c:pt>
                <c:pt idx="80">
                  <c:v>2021</c:v>
                </c:pt>
                <c:pt idx="81">
                  <c:v>2022</c:v>
                </c:pt>
                <c:pt idx="82">
                  <c:v>2022</c:v>
                </c:pt>
                <c:pt idx="83">
                  <c:v>2022</c:v>
                </c:pt>
              </c:numCache>
            </c:numRef>
          </c:xVal>
          <c:yVal>
            <c:numRef>
              <c:f>Trdata!$B$2:$B$97</c:f>
              <c:numCache>
                <c:formatCode>General</c:formatCode>
                <c:ptCount val="96"/>
                <c:pt idx="0">
                  <c:v>460</c:v>
                </c:pt>
                <c:pt idx="1">
                  <c:v>344</c:v>
                </c:pt>
                <c:pt idx="2">
                  <c:v>342</c:v>
                </c:pt>
                <c:pt idx="3">
                  <c:v>531.5</c:v>
                </c:pt>
                <c:pt idx="4">
                  <c:v>390</c:v>
                </c:pt>
                <c:pt idx="5">
                  <c:v>338</c:v>
                </c:pt>
                <c:pt idx="6">
                  <c:v>280</c:v>
                </c:pt>
                <c:pt idx="7">
                  <c:v>317</c:v>
                </c:pt>
                <c:pt idx="8">
                  <c:v>260</c:v>
                </c:pt>
                <c:pt idx="9">
                  <c:v>296</c:v>
                </c:pt>
                <c:pt idx="10">
                  <c:v>265</c:v>
                </c:pt>
                <c:pt idx="11">
                  <c:v>280</c:v>
                </c:pt>
                <c:pt idx="12">
                  <c:v>1010</c:v>
                </c:pt>
                <c:pt idx="13">
                  <c:v>482</c:v>
                </c:pt>
                <c:pt idx="14">
                  <c:v>668</c:v>
                </c:pt>
                <c:pt idx="15">
                  <c:v>450</c:v>
                </c:pt>
                <c:pt idx="16">
                  <c:v>586.70000000000005</c:v>
                </c:pt>
                <c:pt idx="17">
                  <c:v>416</c:v>
                </c:pt>
                <c:pt idx="18">
                  <c:v>420</c:v>
                </c:pt>
                <c:pt idx="19">
                  <c:v>530</c:v>
                </c:pt>
                <c:pt idx="20">
                  <c:v>428</c:v>
                </c:pt>
                <c:pt idx="21">
                  <c:v>545</c:v>
                </c:pt>
                <c:pt idx="22">
                  <c:v>320</c:v>
                </c:pt>
                <c:pt idx="23">
                  <c:v>540</c:v>
                </c:pt>
                <c:pt idx="24">
                  <c:v>320</c:v>
                </c:pt>
                <c:pt idx="25">
                  <c:v>316</c:v>
                </c:pt>
                <c:pt idx="26">
                  <c:v>212</c:v>
                </c:pt>
                <c:pt idx="27">
                  <c:v>240</c:v>
                </c:pt>
                <c:pt idx="28">
                  <c:v>256</c:v>
                </c:pt>
                <c:pt idx="29">
                  <c:v>210</c:v>
                </c:pt>
                <c:pt idx="30">
                  <c:v>219.6</c:v>
                </c:pt>
                <c:pt idx="31">
                  <c:v>215</c:v>
                </c:pt>
                <c:pt idx="32">
                  <c:v>190.5</c:v>
                </c:pt>
                <c:pt idx="33">
                  <c:v>195</c:v>
                </c:pt>
                <c:pt idx="34">
                  <c:v>175.6</c:v>
                </c:pt>
                <c:pt idx="35">
                  <c:v>300</c:v>
                </c:pt>
                <c:pt idx="36">
                  <c:v>213</c:v>
                </c:pt>
                <c:pt idx="37">
                  <c:v>230</c:v>
                </c:pt>
                <c:pt idx="38">
                  <c:v>169.6</c:v>
                </c:pt>
                <c:pt idx="39">
                  <c:v>230</c:v>
                </c:pt>
                <c:pt idx="40">
                  <c:v>320</c:v>
                </c:pt>
                <c:pt idx="41">
                  <c:v>126</c:v>
                </c:pt>
                <c:pt idx="42">
                  <c:v>148</c:v>
                </c:pt>
                <c:pt idx="43">
                  <c:v>298</c:v>
                </c:pt>
                <c:pt idx="44">
                  <c:v>293</c:v>
                </c:pt>
                <c:pt idx="45">
                  <c:v>275</c:v>
                </c:pt>
                <c:pt idx="46">
                  <c:v>298</c:v>
                </c:pt>
                <c:pt idx="47">
                  <c:v>225</c:v>
                </c:pt>
                <c:pt idx="48">
                  <c:v>256</c:v>
                </c:pt>
                <c:pt idx="49">
                  <c:v>104</c:v>
                </c:pt>
                <c:pt idx="50">
                  <c:v>121</c:v>
                </c:pt>
                <c:pt idx="51">
                  <c:v>482</c:v>
                </c:pt>
                <c:pt idx="52">
                  <c:v>482</c:v>
                </c:pt>
                <c:pt idx="53">
                  <c:v>239</c:v>
                </c:pt>
                <c:pt idx="54">
                  <c:v>288</c:v>
                </c:pt>
                <c:pt idx="55">
                  <c:v>291</c:v>
                </c:pt>
                <c:pt idx="56">
                  <c:v>255</c:v>
                </c:pt>
                <c:pt idx="57">
                  <c:v>293</c:v>
                </c:pt>
                <c:pt idx="58">
                  <c:v>245</c:v>
                </c:pt>
                <c:pt idx="59">
                  <c:v>267</c:v>
                </c:pt>
                <c:pt idx="60">
                  <c:v>330</c:v>
                </c:pt>
                <c:pt idx="61">
                  <c:v>210</c:v>
                </c:pt>
                <c:pt idx="62">
                  <c:v>219</c:v>
                </c:pt>
                <c:pt idx="63">
                  <c:v>190</c:v>
                </c:pt>
                <c:pt idx="64">
                  <c:v>278</c:v>
                </c:pt>
                <c:pt idx="65">
                  <c:v>560</c:v>
                </c:pt>
                <c:pt idx="66">
                  <c:v>548</c:v>
                </c:pt>
                <c:pt idx="67">
                  <c:v>321.60000000000002</c:v>
                </c:pt>
                <c:pt idx="68">
                  <c:v>323.8</c:v>
                </c:pt>
                <c:pt idx="69">
                  <c:v>300</c:v>
                </c:pt>
                <c:pt idx="70">
                  <c:v>324.5</c:v>
                </c:pt>
                <c:pt idx="71">
                  <c:v>293</c:v>
                </c:pt>
                <c:pt idx="72">
                  <c:v>182</c:v>
                </c:pt>
                <c:pt idx="73">
                  <c:v>610.6</c:v>
                </c:pt>
                <c:pt idx="74">
                  <c:v>270</c:v>
                </c:pt>
                <c:pt idx="75">
                  <c:v>425</c:v>
                </c:pt>
                <c:pt idx="76">
                  <c:v>932</c:v>
                </c:pt>
                <c:pt idx="77">
                  <c:v>150</c:v>
                </c:pt>
                <c:pt idx="78">
                  <c:v>165</c:v>
                </c:pt>
                <c:pt idx="79">
                  <c:v>670</c:v>
                </c:pt>
                <c:pt idx="80">
                  <c:v>414</c:v>
                </c:pt>
                <c:pt idx="81">
                  <c:v>694</c:v>
                </c:pt>
                <c:pt idx="82">
                  <c:v>416</c:v>
                </c:pt>
                <c:pt idx="83">
                  <c:v>450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0B-4849-9049-FC7F3CEAD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015984"/>
        <c:axId val="639531088"/>
      </c:scatterChart>
      <c:valAx>
        <c:axId val="752015984"/>
        <c:scaling>
          <c:orientation val="minMax"/>
          <c:max val="203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531088"/>
        <c:crossesAt val="-50"/>
        <c:crossBetween val="midCat"/>
      </c:valAx>
      <c:valAx>
        <c:axId val="639531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(GHz)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0159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Trdata!$R$1</c:f>
              <c:strCache>
                <c:ptCount val="1"/>
                <c:pt idx="0">
                  <c:v>Output power (dBm) (Si CMOS)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Trdata!$B$2:$B$97</c:f>
              <c:numCache>
                <c:formatCode>General</c:formatCode>
                <c:ptCount val="96"/>
                <c:pt idx="0">
                  <c:v>460</c:v>
                </c:pt>
                <c:pt idx="1">
                  <c:v>344</c:v>
                </c:pt>
                <c:pt idx="2">
                  <c:v>342</c:v>
                </c:pt>
                <c:pt idx="3">
                  <c:v>531.5</c:v>
                </c:pt>
                <c:pt idx="4">
                  <c:v>390</c:v>
                </c:pt>
                <c:pt idx="5">
                  <c:v>338</c:v>
                </c:pt>
                <c:pt idx="6">
                  <c:v>280</c:v>
                </c:pt>
                <c:pt idx="7">
                  <c:v>317</c:v>
                </c:pt>
                <c:pt idx="8">
                  <c:v>260</c:v>
                </c:pt>
                <c:pt idx="9">
                  <c:v>296</c:v>
                </c:pt>
                <c:pt idx="10">
                  <c:v>265</c:v>
                </c:pt>
                <c:pt idx="11">
                  <c:v>280</c:v>
                </c:pt>
                <c:pt idx="12">
                  <c:v>1010</c:v>
                </c:pt>
                <c:pt idx="13">
                  <c:v>482</c:v>
                </c:pt>
                <c:pt idx="14">
                  <c:v>668</c:v>
                </c:pt>
                <c:pt idx="15">
                  <c:v>450</c:v>
                </c:pt>
                <c:pt idx="16">
                  <c:v>586.70000000000005</c:v>
                </c:pt>
                <c:pt idx="17">
                  <c:v>416</c:v>
                </c:pt>
                <c:pt idx="18">
                  <c:v>420</c:v>
                </c:pt>
                <c:pt idx="19">
                  <c:v>530</c:v>
                </c:pt>
                <c:pt idx="20">
                  <c:v>428</c:v>
                </c:pt>
                <c:pt idx="21">
                  <c:v>545</c:v>
                </c:pt>
                <c:pt idx="22">
                  <c:v>320</c:v>
                </c:pt>
                <c:pt idx="23">
                  <c:v>540</c:v>
                </c:pt>
                <c:pt idx="24">
                  <c:v>320</c:v>
                </c:pt>
                <c:pt idx="25">
                  <c:v>316</c:v>
                </c:pt>
                <c:pt idx="26">
                  <c:v>212</c:v>
                </c:pt>
                <c:pt idx="27">
                  <c:v>240</c:v>
                </c:pt>
                <c:pt idx="28">
                  <c:v>256</c:v>
                </c:pt>
                <c:pt idx="29">
                  <c:v>210</c:v>
                </c:pt>
                <c:pt idx="30">
                  <c:v>219.6</c:v>
                </c:pt>
                <c:pt idx="31">
                  <c:v>215</c:v>
                </c:pt>
                <c:pt idx="32">
                  <c:v>190.5</c:v>
                </c:pt>
                <c:pt idx="33">
                  <c:v>195</c:v>
                </c:pt>
                <c:pt idx="34">
                  <c:v>175.6</c:v>
                </c:pt>
                <c:pt idx="35">
                  <c:v>300</c:v>
                </c:pt>
                <c:pt idx="36">
                  <c:v>213</c:v>
                </c:pt>
                <c:pt idx="37">
                  <c:v>230</c:v>
                </c:pt>
                <c:pt idx="38">
                  <c:v>169.6</c:v>
                </c:pt>
                <c:pt idx="39">
                  <c:v>230</c:v>
                </c:pt>
                <c:pt idx="40">
                  <c:v>320</c:v>
                </c:pt>
                <c:pt idx="41">
                  <c:v>126</c:v>
                </c:pt>
                <c:pt idx="42">
                  <c:v>148</c:v>
                </c:pt>
                <c:pt idx="43">
                  <c:v>298</c:v>
                </c:pt>
                <c:pt idx="44">
                  <c:v>293</c:v>
                </c:pt>
                <c:pt idx="45">
                  <c:v>275</c:v>
                </c:pt>
                <c:pt idx="46">
                  <c:v>298</c:v>
                </c:pt>
                <c:pt idx="47">
                  <c:v>225</c:v>
                </c:pt>
                <c:pt idx="48">
                  <c:v>256</c:v>
                </c:pt>
                <c:pt idx="49">
                  <c:v>104</c:v>
                </c:pt>
                <c:pt idx="50">
                  <c:v>121</c:v>
                </c:pt>
                <c:pt idx="51">
                  <c:v>482</c:v>
                </c:pt>
                <c:pt idx="52">
                  <c:v>482</c:v>
                </c:pt>
                <c:pt idx="53">
                  <c:v>239</c:v>
                </c:pt>
                <c:pt idx="54">
                  <c:v>288</c:v>
                </c:pt>
                <c:pt idx="55">
                  <c:v>291</c:v>
                </c:pt>
                <c:pt idx="56">
                  <c:v>255</c:v>
                </c:pt>
                <c:pt idx="57">
                  <c:v>293</c:v>
                </c:pt>
                <c:pt idx="58">
                  <c:v>245</c:v>
                </c:pt>
                <c:pt idx="59">
                  <c:v>267</c:v>
                </c:pt>
                <c:pt idx="60">
                  <c:v>330</c:v>
                </c:pt>
                <c:pt idx="61">
                  <c:v>210</c:v>
                </c:pt>
                <c:pt idx="62">
                  <c:v>219</c:v>
                </c:pt>
                <c:pt idx="63">
                  <c:v>190</c:v>
                </c:pt>
                <c:pt idx="64">
                  <c:v>278</c:v>
                </c:pt>
                <c:pt idx="65">
                  <c:v>560</c:v>
                </c:pt>
                <c:pt idx="66">
                  <c:v>548</c:v>
                </c:pt>
                <c:pt idx="67">
                  <c:v>321.60000000000002</c:v>
                </c:pt>
                <c:pt idx="68">
                  <c:v>323.8</c:v>
                </c:pt>
                <c:pt idx="69">
                  <c:v>300</c:v>
                </c:pt>
                <c:pt idx="70">
                  <c:v>324.5</c:v>
                </c:pt>
                <c:pt idx="71">
                  <c:v>293</c:v>
                </c:pt>
                <c:pt idx="72">
                  <c:v>182</c:v>
                </c:pt>
                <c:pt idx="73">
                  <c:v>610.6</c:v>
                </c:pt>
                <c:pt idx="74">
                  <c:v>270</c:v>
                </c:pt>
                <c:pt idx="75">
                  <c:v>425</c:v>
                </c:pt>
                <c:pt idx="76">
                  <c:v>932</c:v>
                </c:pt>
                <c:pt idx="77">
                  <c:v>150</c:v>
                </c:pt>
                <c:pt idx="78">
                  <c:v>165</c:v>
                </c:pt>
                <c:pt idx="79">
                  <c:v>670</c:v>
                </c:pt>
                <c:pt idx="80">
                  <c:v>414</c:v>
                </c:pt>
                <c:pt idx="81">
                  <c:v>694</c:v>
                </c:pt>
                <c:pt idx="82">
                  <c:v>416</c:v>
                </c:pt>
                <c:pt idx="83">
                  <c:v>450</c:v>
                </c:pt>
              </c:numCache>
            </c:numRef>
          </c:xVal>
          <c:yVal>
            <c:numRef>
              <c:f>Trdata!$R$2:$R$97</c:f>
              <c:numCache>
                <c:formatCode>General</c:formatCode>
                <c:ptCount val="96"/>
                <c:pt idx="0">
                  <c:v>-1.8</c:v>
                </c:pt>
                <c:pt idx="1">
                  <c:v>#N/A</c:v>
                </c:pt>
                <c:pt idx="2">
                  <c:v>#N/A</c:v>
                </c:pt>
                <c:pt idx="3">
                  <c:v>-12</c:v>
                </c:pt>
                <c:pt idx="4">
                  <c:v>-7</c:v>
                </c:pt>
                <c:pt idx="5">
                  <c:v>-0.9</c:v>
                </c:pt>
                <c:pt idx="6">
                  <c:v>-7.2</c:v>
                </c:pt>
                <c:pt idx="7">
                  <c:v>#N/A</c:v>
                </c:pt>
                <c:pt idx="8">
                  <c:v>0.5</c:v>
                </c:pt>
                <c:pt idx="9">
                  <c:v>5.4</c:v>
                </c:pt>
                <c:pt idx="10">
                  <c:v>#N/A</c:v>
                </c:pt>
                <c:pt idx="11">
                  <c:v>9</c:v>
                </c:pt>
                <c:pt idx="12">
                  <c:v>#N/A</c:v>
                </c:pt>
                <c:pt idx="13">
                  <c:v>-7.9</c:v>
                </c:pt>
                <c:pt idx="14">
                  <c:v>-16.100000000000001</c:v>
                </c:pt>
                <c:pt idx="15">
                  <c:v>#N/A</c:v>
                </c:pt>
                <c:pt idx="16">
                  <c:v>0.1</c:v>
                </c:pt>
                <c:pt idx="17">
                  <c:v>-3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-9</c:v>
                </c:pt>
                <c:pt idx="22">
                  <c:v>#N/A</c:v>
                </c:pt>
                <c:pt idx="23">
                  <c:v>-22</c:v>
                </c:pt>
                <c:pt idx="24">
                  <c:v>-3.3</c:v>
                </c:pt>
                <c:pt idx="25">
                  <c:v>#N/A</c:v>
                </c:pt>
                <c:pt idx="26">
                  <c:v>#N/A</c:v>
                </c:pt>
                <c:pt idx="27">
                  <c:v>-7</c:v>
                </c:pt>
                <c:pt idx="28">
                  <c:v>4.0999999999999996</c:v>
                </c:pt>
                <c:pt idx="29">
                  <c:v>#N/A</c:v>
                </c:pt>
                <c:pt idx="30">
                  <c:v>#N/A</c:v>
                </c:pt>
                <c:pt idx="31">
                  <c:v>5.6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-6.93</c:v>
                </c:pt>
                <c:pt idx="37">
                  <c:v>3.4</c:v>
                </c:pt>
                <c:pt idx="38">
                  <c:v>-9.1999999999999993</c:v>
                </c:pt>
                <c:pt idx="39">
                  <c:v>3.4</c:v>
                </c:pt>
                <c:pt idx="40">
                  <c:v>-11.6</c:v>
                </c:pt>
                <c:pt idx="41">
                  <c:v>#N/A</c:v>
                </c:pt>
                <c:pt idx="42">
                  <c:v>#N/A</c:v>
                </c:pt>
                <c:pt idx="43">
                  <c:v>4.5999999999999996</c:v>
                </c:pt>
                <c:pt idx="44">
                  <c:v>4.9000000000000004</c:v>
                </c:pt>
                <c:pt idx="45">
                  <c:v>#N/A</c:v>
                </c:pt>
                <c:pt idx="46">
                  <c:v>0.9</c:v>
                </c:pt>
                <c:pt idx="47">
                  <c:v>3</c:v>
                </c:pt>
                <c:pt idx="48">
                  <c:v>-17</c:v>
                </c:pt>
                <c:pt idx="49">
                  <c:v>-2.7</c:v>
                </c:pt>
                <c:pt idx="50">
                  <c:v>-3.5</c:v>
                </c:pt>
                <c:pt idx="51">
                  <c:v>-7.9</c:v>
                </c:pt>
                <c:pt idx="52">
                  <c:v>-9</c:v>
                </c:pt>
                <c:pt idx="53">
                  <c:v>-4.8</c:v>
                </c:pt>
                <c:pt idx="54">
                  <c:v>-1.5</c:v>
                </c:pt>
                <c:pt idx="55">
                  <c:v>#N/A</c:v>
                </c:pt>
                <c:pt idx="56">
                  <c:v>#N/A</c:v>
                </c:pt>
                <c:pt idx="57">
                  <c:v>-2.74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-13.5</c:v>
                </c:pt>
                <c:pt idx="62">
                  <c:v>-3</c:v>
                </c:pt>
                <c:pt idx="63">
                  <c:v>#N/A</c:v>
                </c:pt>
                <c:pt idx="64">
                  <c:v>#N/A</c:v>
                </c:pt>
                <c:pt idx="65">
                  <c:v>-27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-25.2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-16.100000000000001</c:v>
                </c:pt>
                <c:pt idx="80">
                  <c:v>-9</c:v>
                </c:pt>
                <c:pt idx="81">
                  <c:v>-3</c:v>
                </c:pt>
                <c:pt idx="82">
                  <c:v>-3</c:v>
                </c:pt>
                <c:pt idx="83">
                  <c:v>-4.0999999999999996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ED-401C-897F-8FE28F681A10}"/>
            </c:ext>
          </c:extLst>
        </c:ser>
        <c:ser>
          <c:idx val="1"/>
          <c:order val="1"/>
          <c:tx>
            <c:strRef>
              <c:f>Trdata!$S$1</c:f>
              <c:strCache>
                <c:ptCount val="1"/>
                <c:pt idx="0">
                  <c:v>Output power (dBm) (SiGe)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Trdata!$B$2:$B$97</c:f>
              <c:numCache>
                <c:formatCode>General</c:formatCode>
                <c:ptCount val="96"/>
                <c:pt idx="0">
                  <c:v>460</c:v>
                </c:pt>
                <c:pt idx="1">
                  <c:v>344</c:v>
                </c:pt>
                <c:pt idx="2">
                  <c:v>342</c:v>
                </c:pt>
                <c:pt idx="3">
                  <c:v>531.5</c:v>
                </c:pt>
                <c:pt idx="4">
                  <c:v>390</c:v>
                </c:pt>
                <c:pt idx="5">
                  <c:v>338</c:v>
                </c:pt>
                <c:pt idx="6">
                  <c:v>280</c:v>
                </c:pt>
                <c:pt idx="7">
                  <c:v>317</c:v>
                </c:pt>
                <c:pt idx="8">
                  <c:v>260</c:v>
                </c:pt>
                <c:pt idx="9">
                  <c:v>296</c:v>
                </c:pt>
                <c:pt idx="10">
                  <c:v>265</c:v>
                </c:pt>
                <c:pt idx="11">
                  <c:v>280</c:v>
                </c:pt>
                <c:pt idx="12">
                  <c:v>1010</c:v>
                </c:pt>
                <c:pt idx="13">
                  <c:v>482</c:v>
                </c:pt>
                <c:pt idx="14">
                  <c:v>668</c:v>
                </c:pt>
                <c:pt idx="15">
                  <c:v>450</c:v>
                </c:pt>
                <c:pt idx="16">
                  <c:v>586.70000000000005</c:v>
                </c:pt>
                <c:pt idx="17">
                  <c:v>416</c:v>
                </c:pt>
                <c:pt idx="18">
                  <c:v>420</c:v>
                </c:pt>
                <c:pt idx="19">
                  <c:v>530</c:v>
                </c:pt>
                <c:pt idx="20">
                  <c:v>428</c:v>
                </c:pt>
                <c:pt idx="21">
                  <c:v>545</c:v>
                </c:pt>
                <c:pt idx="22">
                  <c:v>320</c:v>
                </c:pt>
                <c:pt idx="23">
                  <c:v>540</c:v>
                </c:pt>
                <c:pt idx="24">
                  <c:v>320</c:v>
                </c:pt>
                <c:pt idx="25">
                  <c:v>316</c:v>
                </c:pt>
                <c:pt idx="26">
                  <c:v>212</c:v>
                </c:pt>
                <c:pt idx="27">
                  <c:v>240</c:v>
                </c:pt>
                <c:pt idx="28">
                  <c:v>256</c:v>
                </c:pt>
                <c:pt idx="29">
                  <c:v>210</c:v>
                </c:pt>
                <c:pt idx="30">
                  <c:v>219.6</c:v>
                </c:pt>
                <c:pt idx="31">
                  <c:v>215</c:v>
                </c:pt>
                <c:pt idx="32">
                  <c:v>190.5</c:v>
                </c:pt>
                <c:pt idx="33">
                  <c:v>195</c:v>
                </c:pt>
                <c:pt idx="34">
                  <c:v>175.6</c:v>
                </c:pt>
                <c:pt idx="35">
                  <c:v>300</c:v>
                </c:pt>
                <c:pt idx="36">
                  <c:v>213</c:v>
                </c:pt>
                <c:pt idx="37">
                  <c:v>230</c:v>
                </c:pt>
                <c:pt idx="38">
                  <c:v>169.6</c:v>
                </c:pt>
                <c:pt idx="39">
                  <c:v>230</c:v>
                </c:pt>
                <c:pt idx="40">
                  <c:v>320</c:v>
                </c:pt>
                <c:pt idx="41">
                  <c:v>126</c:v>
                </c:pt>
                <c:pt idx="42">
                  <c:v>148</c:v>
                </c:pt>
                <c:pt idx="43">
                  <c:v>298</c:v>
                </c:pt>
                <c:pt idx="44">
                  <c:v>293</c:v>
                </c:pt>
                <c:pt idx="45">
                  <c:v>275</c:v>
                </c:pt>
                <c:pt idx="46">
                  <c:v>298</c:v>
                </c:pt>
                <c:pt idx="47">
                  <c:v>225</c:v>
                </c:pt>
                <c:pt idx="48">
                  <c:v>256</c:v>
                </c:pt>
                <c:pt idx="49">
                  <c:v>104</c:v>
                </c:pt>
                <c:pt idx="50">
                  <c:v>121</c:v>
                </c:pt>
                <c:pt idx="51">
                  <c:v>482</c:v>
                </c:pt>
                <c:pt idx="52">
                  <c:v>482</c:v>
                </c:pt>
                <c:pt idx="53">
                  <c:v>239</c:v>
                </c:pt>
                <c:pt idx="54">
                  <c:v>288</c:v>
                </c:pt>
                <c:pt idx="55">
                  <c:v>291</c:v>
                </c:pt>
                <c:pt idx="56">
                  <c:v>255</c:v>
                </c:pt>
                <c:pt idx="57">
                  <c:v>293</c:v>
                </c:pt>
                <c:pt idx="58">
                  <c:v>245</c:v>
                </c:pt>
                <c:pt idx="59">
                  <c:v>267</c:v>
                </c:pt>
                <c:pt idx="60">
                  <c:v>330</c:v>
                </c:pt>
                <c:pt idx="61">
                  <c:v>210</c:v>
                </c:pt>
                <c:pt idx="62">
                  <c:v>219</c:v>
                </c:pt>
                <c:pt idx="63">
                  <c:v>190</c:v>
                </c:pt>
                <c:pt idx="64">
                  <c:v>278</c:v>
                </c:pt>
                <c:pt idx="65">
                  <c:v>560</c:v>
                </c:pt>
                <c:pt idx="66">
                  <c:v>548</c:v>
                </c:pt>
                <c:pt idx="67">
                  <c:v>321.60000000000002</c:v>
                </c:pt>
                <c:pt idx="68">
                  <c:v>323.8</c:v>
                </c:pt>
                <c:pt idx="69">
                  <c:v>300</c:v>
                </c:pt>
                <c:pt idx="70">
                  <c:v>324.5</c:v>
                </c:pt>
                <c:pt idx="71">
                  <c:v>293</c:v>
                </c:pt>
                <c:pt idx="72">
                  <c:v>182</c:v>
                </c:pt>
                <c:pt idx="73">
                  <c:v>610.6</c:v>
                </c:pt>
                <c:pt idx="74">
                  <c:v>270</c:v>
                </c:pt>
                <c:pt idx="75">
                  <c:v>425</c:v>
                </c:pt>
                <c:pt idx="76">
                  <c:v>932</c:v>
                </c:pt>
                <c:pt idx="77">
                  <c:v>150</c:v>
                </c:pt>
                <c:pt idx="78">
                  <c:v>165</c:v>
                </c:pt>
                <c:pt idx="79">
                  <c:v>670</c:v>
                </c:pt>
                <c:pt idx="80">
                  <c:v>414</c:v>
                </c:pt>
                <c:pt idx="81">
                  <c:v>694</c:v>
                </c:pt>
                <c:pt idx="82">
                  <c:v>416</c:v>
                </c:pt>
                <c:pt idx="83">
                  <c:v>450</c:v>
                </c:pt>
              </c:numCache>
            </c:numRef>
          </c:xVal>
          <c:yVal>
            <c:numRef>
              <c:f>Trdata!$S$2:$S$97</c:f>
              <c:numCache>
                <c:formatCode>General</c:formatCode>
                <c:ptCount val="96"/>
                <c:pt idx="0">
                  <c:v>#N/A</c:v>
                </c:pt>
                <c:pt idx="1">
                  <c:v>-6.8</c:v>
                </c:pt>
                <c:pt idx="2">
                  <c:v>-10.5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5.2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-10.9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9.1999999999999993</c:v>
                </c:pt>
                <c:pt idx="19">
                  <c:v>0</c:v>
                </c:pt>
                <c:pt idx="20">
                  <c:v>-6.8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-7.1</c:v>
                </c:pt>
                <c:pt idx="27">
                  <c:v>#N/A</c:v>
                </c:pt>
                <c:pt idx="28">
                  <c:v>#N/A</c:v>
                </c:pt>
                <c:pt idx="29">
                  <c:v>1.4</c:v>
                </c:pt>
                <c:pt idx="30">
                  <c:v>-3.7</c:v>
                </c:pt>
                <c:pt idx="31">
                  <c:v>#N/A</c:v>
                </c:pt>
                <c:pt idx="32">
                  <c:v>-2.1</c:v>
                </c:pt>
                <c:pt idx="33">
                  <c:v>6.5</c:v>
                </c:pt>
                <c:pt idx="34">
                  <c:v>4.8</c:v>
                </c:pt>
                <c:pt idx="35">
                  <c:v>0.6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-2.6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-3.6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-4.5</c:v>
                </c:pt>
                <c:pt idx="64">
                  <c:v>-25</c:v>
                </c:pt>
                <c:pt idx="65">
                  <c:v>#N/A</c:v>
                </c:pt>
                <c:pt idx="66">
                  <c:v>-15.5</c:v>
                </c:pt>
                <c:pt idx="67">
                  <c:v>1.6</c:v>
                </c:pt>
                <c:pt idx="68">
                  <c:v>-6.3</c:v>
                </c:pt>
                <c:pt idx="69">
                  <c:v>#N/A</c:v>
                </c:pt>
                <c:pt idx="70">
                  <c:v>#N/A</c:v>
                </c:pt>
                <c:pt idx="71">
                  <c:v>2.2999999999999998</c:v>
                </c:pt>
                <c:pt idx="72">
                  <c:v>#N/A</c:v>
                </c:pt>
                <c:pt idx="73">
                  <c:v>#N/A</c:v>
                </c:pt>
                <c:pt idx="74">
                  <c:v>-5</c:v>
                </c:pt>
                <c:pt idx="75">
                  <c:v>-5.08</c:v>
                </c:pt>
                <c:pt idx="76">
                  <c:v>-17.3</c:v>
                </c:pt>
                <c:pt idx="77">
                  <c:v>2.2000000000000002</c:v>
                </c:pt>
                <c:pt idx="78">
                  <c:v>-4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ED-401C-897F-8FE28F681A10}"/>
            </c:ext>
          </c:extLst>
        </c:ser>
        <c:ser>
          <c:idx val="2"/>
          <c:order val="2"/>
          <c:tx>
            <c:strRef>
              <c:f>Trdata!$T$1</c:f>
              <c:strCache>
                <c:ptCount val="1"/>
                <c:pt idx="0">
                  <c:v>Output power (dBm) (InP)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Trdata!$B$2:$B$97</c:f>
              <c:numCache>
                <c:formatCode>General</c:formatCode>
                <c:ptCount val="96"/>
                <c:pt idx="0">
                  <c:v>460</c:v>
                </c:pt>
                <c:pt idx="1">
                  <c:v>344</c:v>
                </c:pt>
                <c:pt idx="2">
                  <c:v>342</c:v>
                </c:pt>
                <c:pt idx="3">
                  <c:v>531.5</c:v>
                </c:pt>
                <c:pt idx="4">
                  <c:v>390</c:v>
                </c:pt>
                <c:pt idx="5">
                  <c:v>338</c:v>
                </c:pt>
                <c:pt idx="6">
                  <c:v>280</c:v>
                </c:pt>
                <c:pt idx="7">
                  <c:v>317</c:v>
                </c:pt>
                <c:pt idx="8">
                  <c:v>260</c:v>
                </c:pt>
                <c:pt idx="9">
                  <c:v>296</c:v>
                </c:pt>
                <c:pt idx="10">
                  <c:v>265</c:v>
                </c:pt>
                <c:pt idx="11">
                  <c:v>280</c:v>
                </c:pt>
                <c:pt idx="12">
                  <c:v>1010</c:v>
                </c:pt>
                <c:pt idx="13">
                  <c:v>482</c:v>
                </c:pt>
                <c:pt idx="14">
                  <c:v>668</c:v>
                </c:pt>
                <c:pt idx="15">
                  <c:v>450</c:v>
                </c:pt>
                <c:pt idx="16">
                  <c:v>586.70000000000005</c:v>
                </c:pt>
                <c:pt idx="17">
                  <c:v>416</c:v>
                </c:pt>
                <c:pt idx="18">
                  <c:v>420</c:v>
                </c:pt>
                <c:pt idx="19">
                  <c:v>530</c:v>
                </c:pt>
                <c:pt idx="20">
                  <c:v>428</c:v>
                </c:pt>
                <c:pt idx="21">
                  <c:v>545</c:v>
                </c:pt>
                <c:pt idx="22">
                  <c:v>320</c:v>
                </c:pt>
                <c:pt idx="23">
                  <c:v>540</c:v>
                </c:pt>
                <c:pt idx="24">
                  <c:v>320</c:v>
                </c:pt>
                <c:pt idx="25">
                  <c:v>316</c:v>
                </c:pt>
                <c:pt idx="26">
                  <c:v>212</c:v>
                </c:pt>
                <c:pt idx="27">
                  <c:v>240</c:v>
                </c:pt>
                <c:pt idx="28">
                  <c:v>256</c:v>
                </c:pt>
                <c:pt idx="29">
                  <c:v>210</c:v>
                </c:pt>
                <c:pt idx="30">
                  <c:v>219.6</c:v>
                </c:pt>
                <c:pt idx="31">
                  <c:v>215</c:v>
                </c:pt>
                <c:pt idx="32">
                  <c:v>190.5</c:v>
                </c:pt>
                <c:pt idx="33">
                  <c:v>195</c:v>
                </c:pt>
                <c:pt idx="34">
                  <c:v>175.6</c:v>
                </c:pt>
                <c:pt idx="35">
                  <c:v>300</c:v>
                </c:pt>
                <c:pt idx="36">
                  <c:v>213</c:v>
                </c:pt>
                <c:pt idx="37">
                  <c:v>230</c:v>
                </c:pt>
                <c:pt idx="38">
                  <c:v>169.6</c:v>
                </c:pt>
                <c:pt idx="39">
                  <c:v>230</c:v>
                </c:pt>
                <c:pt idx="40">
                  <c:v>320</c:v>
                </c:pt>
                <c:pt idx="41">
                  <c:v>126</c:v>
                </c:pt>
                <c:pt idx="42">
                  <c:v>148</c:v>
                </c:pt>
                <c:pt idx="43">
                  <c:v>298</c:v>
                </c:pt>
                <c:pt idx="44">
                  <c:v>293</c:v>
                </c:pt>
                <c:pt idx="45">
                  <c:v>275</c:v>
                </c:pt>
                <c:pt idx="46">
                  <c:v>298</c:v>
                </c:pt>
                <c:pt idx="47">
                  <c:v>225</c:v>
                </c:pt>
                <c:pt idx="48">
                  <c:v>256</c:v>
                </c:pt>
                <c:pt idx="49">
                  <c:v>104</c:v>
                </c:pt>
                <c:pt idx="50">
                  <c:v>121</c:v>
                </c:pt>
                <c:pt idx="51">
                  <c:v>482</c:v>
                </c:pt>
                <c:pt idx="52">
                  <c:v>482</c:v>
                </c:pt>
                <c:pt idx="53">
                  <c:v>239</c:v>
                </c:pt>
                <c:pt idx="54">
                  <c:v>288</c:v>
                </c:pt>
                <c:pt idx="55">
                  <c:v>291</c:v>
                </c:pt>
                <c:pt idx="56">
                  <c:v>255</c:v>
                </c:pt>
                <c:pt idx="57">
                  <c:v>293</c:v>
                </c:pt>
                <c:pt idx="58">
                  <c:v>245</c:v>
                </c:pt>
                <c:pt idx="59">
                  <c:v>267</c:v>
                </c:pt>
                <c:pt idx="60">
                  <c:v>330</c:v>
                </c:pt>
                <c:pt idx="61">
                  <c:v>210</c:v>
                </c:pt>
                <c:pt idx="62">
                  <c:v>219</c:v>
                </c:pt>
                <c:pt idx="63">
                  <c:v>190</c:v>
                </c:pt>
                <c:pt idx="64">
                  <c:v>278</c:v>
                </c:pt>
                <c:pt idx="65">
                  <c:v>560</c:v>
                </c:pt>
                <c:pt idx="66">
                  <c:v>548</c:v>
                </c:pt>
                <c:pt idx="67">
                  <c:v>321.60000000000002</c:v>
                </c:pt>
                <c:pt idx="68">
                  <c:v>323.8</c:v>
                </c:pt>
                <c:pt idx="69">
                  <c:v>300</c:v>
                </c:pt>
                <c:pt idx="70">
                  <c:v>324.5</c:v>
                </c:pt>
                <c:pt idx="71">
                  <c:v>293</c:v>
                </c:pt>
                <c:pt idx="72">
                  <c:v>182</c:v>
                </c:pt>
                <c:pt idx="73">
                  <c:v>610.6</c:v>
                </c:pt>
                <c:pt idx="74">
                  <c:v>270</c:v>
                </c:pt>
                <c:pt idx="75">
                  <c:v>425</c:v>
                </c:pt>
                <c:pt idx="76">
                  <c:v>932</c:v>
                </c:pt>
                <c:pt idx="77">
                  <c:v>150</c:v>
                </c:pt>
                <c:pt idx="78">
                  <c:v>165</c:v>
                </c:pt>
                <c:pt idx="79">
                  <c:v>670</c:v>
                </c:pt>
                <c:pt idx="80">
                  <c:v>414</c:v>
                </c:pt>
                <c:pt idx="81">
                  <c:v>694</c:v>
                </c:pt>
                <c:pt idx="82">
                  <c:v>416</c:v>
                </c:pt>
                <c:pt idx="83">
                  <c:v>450</c:v>
                </c:pt>
              </c:numCache>
            </c:numRef>
          </c:xVal>
          <c:yVal>
            <c:numRef>
              <c:f>Trdata!$T$2:$T$97</c:f>
              <c:numCache>
                <c:formatCode>General</c:formatCode>
                <c:ptCount val="9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1.5</c:v>
                </c:pt>
                <c:pt idx="56">
                  <c:v>2.9</c:v>
                </c:pt>
                <c:pt idx="57">
                  <c:v>#N/A</c:v>
                </c:pt>
                <c:pt idx="58">
                  <c:v>#N/A</c:v>
                </c:pt>
                <c:pt idx="59">
                  <c:v>-2.1</c:v>
                </c:pt>
                <c:pt idx="60">
                  <c:v>-5.7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0.03</c:v>
                </c:pt>
                <c:pt idx="70">
                  <c:v>-6.5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ED-401C-897F-8FE28F681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015984"/>
        <c:axId val="639531088"/>
      </c:scatterChart>
      <c:valAx>
        <c:axId val="752015984"/>
        <c:scaling>
          <c:orientation val="minMax"/>
          <c:max val="1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(GHz)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531088"/>
        <c:crossesAt val="-50"/>
        <c:crossBetween val="midCat"/>
      </c:valAx>
      <c:valAx>
        <c:axId val="639531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Output power (dBm)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0159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Trdata!$Y$1</c:f>
              <c:strCache>
                <c:ptCount val="1"/>
                <c:pt idx="0">
                  <c:v>P.D. CMOS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Trdata!$B$2:$B$97</c:f>
              <c:numCache>
                <c:formatCode>General</c:formatCode>
                <c:ptCount val="96"/>
                <c:pt idx="0">
                  <c:v>460</c:v>
                </c:pt>
                <c:pt idx="1">
                  <c:v>344</c:v>
                </c:pt>
                <c:pt idx="2">
                  <c:v>342</c:v>
                </c:pt>
                <c:pt idx="3">
                  <c:v>531.5</c:v>
                </c:pt>
                <c:pt idx="4">
                  <c:v>390</c:v>
                </c:pt>
                <c:pt idx="5">
                  <c:v>338</c:v>
                </c:pt>
                <c:pt idx="6">
                  <c:v>280</c:v>
                </c:pt>
                <c:pt idx="7">
                  <c:v>317</c:v>
                </c:pt>
                <c:pt idx="8">
                  <c:v>260</c:v>
                </c:pt>
                <c:pt idx="9">
                  <c:v>296</c:v>
                </c:pt>
                <c:pt idx="10">
                  <c:v>265</c:v>
                </c:pt>
                <c:pt idx="11">
                  <c:v>280</c:v>
                </c:pt>
                <c:pt idx="12">
                  <c:v>1010</c:v>
                </c:pt>
                <c:pt idx="13">
                  <c:v>482</c:v>
                </c:pt>
                <c:pt idx="14">
                  <c:v>668</c:v>
                </c:pt>
                <c:pt idx="15">
                  <c:v>450</c:v>
                </c:pt>
                <c:pt idx="16">
                  <c:v>586.70000000000005</c:v>
                </c:pt>
                <c:pt idx="17">
                  <c:v>416</c:v>
                </c:pt>
                <c:pt idx="18">
                  <c:v>420</c:v>
                </c:pt>
                <c:pt idx="19">
                  <c:v>530</c:v>
                </c:pt>
                <c:pt idx="20">
                  <c:v>428</c:v>
                </c:pt>
                <c:pt idx="21">
                  <c:v>545</c:v>
                </c:pt>
                <c:pt idx="22">
                  <c:v>320</c:v>
                </c:pt>
                <c:pt idx="23">
                  <c:v>540</c:v>
                </c:pt>
                <c:pt idx="24">
                  <c:v>320</c:v>
                </c:pt>
                <c:pt idx="25">
                  <c:v>316</c:v>
                </c:pt>
                <c:pt idx="26">
                  <c:v>212</c:v>
                </c:pt>
                <c:pt idx="27">
                  <c:v>240</c:v>
                </c:pt>
                <c:pt idx="28">
                  <c:v>256</c:v>
                </c:pt>
                <c:pt idx="29">
                  <c:v>210</c:v>
                </c:pt>
                <c:pt idx="30">
                  <c:v>219.6</c:v>
                </c:pt>
                <c:pt idx="31">
                  <c:v>215</c:v>
                </c:pt>
                <c:pt idx="32">
                  <c:v>190.5</c:v>
                </c:pt>
                <c:pt idx="33">
                  <c:v>195</c:v>
                </c:pt>
                <c:pt idx="34">
                  <c:v>175.6</c:v>
                </c:pt>
                <c:pt idx="35">
                  <c:v>300</c:v>
                </c:pt>
                <c:pt idx="36">
                  <c:v>213</c:v>
                </c:pt>
                <c:pt idx="37">
                  <c:v>230</c:v>
                </c:pt>
                <c:pt idx="38">
                  <c:v>169.6</c:v>
                </c:pt>
                <c:pt idx="39">
                  <c:v>230</c:v>
                </c:pt>
                <c:pt idx="40">
                  <c:v>320</c:v>
                </c:pt>
                <c:pt idx="41">
                  <c:v>126</c:v>
                </c:pt>
                <c:pt idx="42">
                  <c:v>148</c:v>
                </c:pt>
                <c:pt idx="43">
                  <c:v>298</c:v>
                </c:pt>
                <c:pt idx="44">
                  <c:v>293</c:v>
                </c:pt>
                <c:pt idx="45">
                  <c:v>275</c:v>
                </c:pt>
                <c:pt idx="46">
                  <c:v>298</c:v>
                </c:pt>
                <c:pt idx="47">
                  <c:v>225</c:v>
                </c:pt>
                <c:pt idx="48">
                  <c:v>256</c:v>
                </c:pt>
                <c:pt idx="49">
                  <c:v>104</c:v>
                </c:pt>
                <c:pt idx="50">
                  <c:v>121</c:v>
                </c:pt>
                <c:pt idx="51">
                  <c:v>482</c:v>
                </c:pt>
                <c:pt idx="52">
                  <c:v>482</c:v>
                </c:pt>
                <c:pt idx="53">
                  <c:v>239</c:v>
                </c:pt>
                <c:pt idx="54">
                  <c:v>288</c:v>
                </c:pt>
                <c:pt idx="55">
                  <c:v>291</c:v>
                </c:pt>
                <c:pt idx="56">
                  <c:v>255</c:v>
                </c:pt>
                <c:pt idx="57">
                  <c:v>293</c:v>
                </c:pt>
                <c:pt idx="58">
                  <c:v>245</c:v>
                </c:pt>
                <c:pt idx="59">
                  <c:v>267</c:v>
                </c:pt>
                <c:pt idx="60">
                  <c:v>330</c:v>
                </c:pt>
                <c:pt idx="61">
                  <c:v>210</c:v>
                </c:pt>
                <c:pt idx="62">
                  <c:v>219</c:v>
                </c:pt>
                <c:pt idx="63">
                  <c:v>190</c:v>
                </c:pt>
                <c:pt idx="64">
                  <c:v>278</c:v>
                </c:pt>
                <c:pt idx="65">
                  <c:v>560</c:v>
                </c:pt>
                <c:pt idx="66">
                  <c:v>548</c:v>
                </c:pt>
                <c:pt idx="67">
                  <c:v>321.60000000000002</c:v>
                </c:pt>
                <c:pt idx="68">
                  <c:v>323.8</c:v>
                </c:pt>
                <c:pt idx="69">
                  <c:v>300</c:v>
                </c:pt>
                <c:pt idx="70">
                  <c:v>324.5</c:v>
                </c:pt>
                <c:pt idx="71">
                  <c:v>293</c:v>
                </c:pt>
                <c:pt idx="72">
                  <c:v>182</c:v>
                </c:pt>
                <c:pt idx="73">
                  <c:v>610.6</c:v>
                </c:pt>
                <c:pt idx="74">
                  <c:v>270</c:v>
                </c:pt>
                <c:pt idx="75">
                  <c:v>425</c:v>
                </c:pt>
                <c:pt idx="76">
                  <c:v>932</c:v>
                </c:pt>
                <c:pt idx="77">
                  <c:v>150</c:v>
                </c:pt>
                <c:pt idx="78">
                  <c:v>165</c:v>
                </c:pt>
                <c:pt idx="79">
                  <c:v>670</c:v>
                </c:pt>
                <c:pt idx="80">
                  <c:v>414</c:v>
                </c:pt>
                <c:pt idx="81">
                  <c:v>694</c:v>
                </c:pt>
                <c:pt idx="82">
                  <c:v>416</c:v>
                </c:pt>
                <c:pt idx="83">
                  <c:v>450</c:v>
                </c:pt>
              </c:numCache>
            </c:numRef>
          </c:xVal>
          <c:yVal>
            <c:numRef>
              <c:f>Trdata!$Y$2:$Y$97</c:f>
              <c:numCache>
                <c:formatCode>General</c:formatCode>
                <c:ptCount val="96"/>
                <c:pt idx="0">
                  <c:v>0.16768869238771472</c:v>
                </c:pt>
                <c:pt idx="1">
                  <c:v>#N/A</c:v>
                </c:pt>
                <c:pt idx="2">
                  <c:v>#N/A</c:v>
                </c:pt>
                <c:pt idx="3">
                  <c:v>2.5238293779207728E-2</c:v>
                </c:pt>
                <c:pt idx="4">
                  <c:v>1.9002498237798853E-2</c:v>
                </c:pt>
                <c:pt idx="5">
                  <c:v>0.20841808106771775</c:v>
                </c:pt>
                <c:pt idx="6">
                  <c:v>2.6464732193933988E-2</c:v>
                </c:pt>
                <c:pt idx="7">
                  <c:v>#N/A</c:v>
                </c:pt>
                <c:pt idx="8">
                  <c:v>0.48783411056607118</c:v>
                </c:pt>
                <c:pt idx="9">
                  <c:v>1.5618777047411336</c:v>
                </c:pt>
                <c:pt idx="10">
                  <c:v>#N/A</c:v>
                </c:pt>
                <c:pt idx="11">
                  <c:v>3.7825154034489605</c:v>
                </c:pt>
                <c:pt idx="12">
                  <c:v>#N/A</c:v>
                </c:pt>
                <c:pt idx="13">
                  <c:v>0.45050280482192495</c:v>
                </c:pt>
                <c:pt idx="14">
                  <c:v>2.85431269265701E-2</c:v>
                </c:pt>
                <c:pt idx="15">
                  <c:v>#N/A</c:v>
                </c:pt>
                <c:pt idx="16">
                  <c:v>1.5048426357069913</c:v>
                </c:pt>
                <c:pt idx="17">
                  <c:v>0.12224078868957861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5.8283583879359564E-2</c:v>
                </c:pt>
                <c:pt idx="22">
                  <c:v>#N/A</c:v>
                </c:pt>
                <c:pt idx="23">
                  <c:v>5.2579778706682713E-2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2.85431269265701E-2</c:v>
                </c:pt>
                <c:pt idx="80">
                  <c:v>9.1892365824391725E-2</c:v>
                </c:pt>
                <c:pt idx="81">
                  <c:v>0.5166878697188374</c:v>
                </c:pt>
                <c:pt idx="82">
                  <c:v>0.12224078868957861</c:v>
                </c:pt>
                <c:pt idx="83">
                  <c:v>0.24938791345787215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60-45DF-8FFA-11177A42E547}"/>
            </c:ext>
          </c:extLst>
        </c:ser>
        <c:ser>
          <c:idx val="1"/>
          <c:order val="1"/>
          <c:tx>
            <c:strRef>
              <c:f>Trdata!$Z$1</c:f>
              <c:strCache>
                <c:ptCount val="1"/>
                <c:pt idx="0">
                  <c:v>P.D. SiGe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Trdata!$B$2:$B$97</c:f>
              <c:numCache>
                <c:formatCode>General</c:formatCode>
                <c:ptCount val="96"/>
                <c:pt idx="0">
                  <c:v>460</c:v>
                </c:pt>
                <c:pt idx="1">
                  <c:v>344</c:v>
                </c:pt>
                <c:pt idx="2">
                  <c:v>342</c:v>
                </c:pt>
                <c:pt idx="3">
                  <c:v>531.5</c:v>
                </c:pt>
                <c:pt idx="4">
                  <c:v>390</c:v>
                </c:pt>
                <c:pt idx="5">
                  <c:v>338</c:v>
                </c:pt>
                <c:pt idx="6">
                  <c:v>280</c:v>
                </c:pt>
                <c:pt idx="7">
                  <c:v>317</c:v>
                </c:pt>
                <c:pt idx="8">
                  <c:v>260</c:v>
                </c:pt>
                <c:pt idx="9">
                  <c:v>296</c:v>
                </c:pt>
                <c:pt idx="10">
                  <c:v>265</c:v>
                </c:pt>
                <c:pt idx="11">
                  <c:v>280</c:v>
                </c:pt>
                <c:pt idx="12">
                  <c:v>1010</c:v>
                </c:pt>
                <c:pt idx="13">
                  <c:v>482</c:v>
                </c:pt>
                <c:pt idx="14">
                  <c:v>668</c:v>
                </c:pt>
                <c:pt idx="15">
                  <c:v>450</c:v>
                </c:pt>
                <c:pt idx="16">
                  <c:v>586.70000000000005</c:v>
                </c:pt>
                <c:pt idx="17">
                  <c:v>416</c:v>
                </c:pt>
                <c:pt idx="18">
                  <c:v>420</c:v>
                </c:pt>
                <c:pt idx="19">
                  <c:v>530</c:v>
                </c:pt>
                <c:pt idx="20">
                  <c:v>428</c:v>
                </c:pt>
                <c:pt idx="21">
                  <c:v>545</c:v>
                </c:pt>
                <c:pt idx="22">
                  <c:v>320</c:v>
                </c:pt>
                <c:pt idx="23">
                  <c:v>540</c:v>
                </c:pt>
                <c:pt idx="24">
                  <c:v>320</c:v>
                </c:pt>
                <c:pt idx="25">
                  <c:v>316</c:v>
                </c:pt>
                <c:pt idx="26">
                  <c:v>212</c:v>
                </c:pt>
                <c:pt idx="27">
                  <c:v>240</c:v>
                </c:pt>
                <c:pt idx="28">
                  <c:v>256</c:v>
                </c:pt>
                <c:pt idx="29">
                  <c:v>210</c:v>
                </c:pt>
                <c:pt idx="30">
                  <c:v>219.6</c:v>
                </c:pt>
                <c:pt idx="31">
                  <c:v>215</c:v>
                </c:pt>
                <c:pt idx="32">
                  <c:v>190.5</c:v>
                </c:pt>
                <c:pt idx="33">
                  <c:v>195</c:v>
                </c:pt>
                <c:pt idx="34">
                  <c:v>175.6</c:v>
                </c:pt>
                <c:pt idx="35">
                  <c:v>300</c:v>
                </c:pt>
                <c:pt idx="36">
                  <c:v>213</c:v>
                </c:pt>
                <c:pt idx="37">
                  <c:v>230</c:v>
                </c:pt>
                <c:pt idx="38">
                  <c:v>169.6</c:v>
                </c:pt>
                <c:pt idx="39">
                  <c:v>230</c:v>
                </c:pt>
                <c:pt idx="40">
                  <c:v>320</c:v>
                </c:pt>
                <c:pt idx="41">
                  <c:v>126</c:v>
                </c:pt>
                <c:pt idx="42">
                  <c:v>148</c:v>
                </c:pt>
                <c:pt idx="43">
                  <c:v>298</c:v>
                </c:pt>
                <c:pt idx="44">
                  <c:v>293</c:v>
                </c:pt>
                <c:pt idx="45">
                  <c:v>275</c:v>
                </c:pt>
                <c:pt idx="46">
                  <c:v>298</c:v>
                </c:pt>
                <c:pt idx="47">
                  <c:v>225</c:v>
                </c:pt>
                <c:pt idx="48">
                  <c:v>256</c:v>
                </c:pt>
                <c:pt idx="49">
                  <c:v>104</c:v>
                </c:pt>
                <c:pt idx="50">
                  <c:v>121</c:v>
                </c:pt>
                <c:pt idx="51">
                  <c:v>482</c:v>
                </c:pt>
                <c:pt idx="52">
                  <c:v>482</c:v>
                </c:pt>
                <c:pt idx="53">
                  <c:v>239</c:v>
                </c:pt>
                <c:pt idx="54">
                  <c:v>288</c:v>
                </c:pt>
                <c:pt idx="55">
                  <c:v>291</c:v>
                </c:pt>
                <c:pt idx="56">
                  <c:v>255</c:v>
                </c:pt>
                <c:pt idx="57">
                  <c:v>293</c:v>
                </c:pt>
                <c:pt idx="58">
                  <c:v>245</c:v>
                </c:pt>
                <c:pt idx="59">
                  <c:v>267</c:v>
                </c:pt>
                <c:pt idx="60">
                  <c:v>330</c:v>
                </c:pt>
                <c:pt idx="61">
                  <c:v>210</c:v>
                </c:pt>
                <c:pt idx="62">
                  <c:v>219</c:v>
                </c:pt>
                <c:pt idx="63">
                  <c:v>190</c:v>
                </c:pt>
                <c:pt idx="64">
                  <c:v>278</c:v>
                </c:pt>
                <c:pt idx="65">
                  <c:v>560</c:v>
                </c:pt>
                <c:pt idx="66">
                  <c:v>548</c:v>
                </c:pt>
                <c:pt idx="67">
                  <c:v>321.60000000000002</c:v>
                </c:pt>
                <c:pt idx="68">
                  <c:v>323.8</c:v>
                </c:pt>
                <c:pt idx="69">
                  <c:v>300</c:v>
                </c:pt>
                <c:pt idx="70">
                  <c:v>324.5</c:v>
                </c:pt>
                <c:pt idx="71">
                  <c:v>293</c:v>
                </c:pt>
                <c:pt idx="72">
                  <c:v>182</c:v>
                </c:pt>
                <c:pt idx="73">
                  <c:v>610.6</c:v>
                </c:pt>
                <c:pt idx="74">
                  <c:v>270</c:v>
                </c:pt>
                <c:pt idx="75">
                  <c:v>425</c:v>
                </c:pt>
                <c:pt idx="76">
                  <c:v>932</c:v>
                </c:pt>
                <c:pt idx="77">
                  <c:v>150</c:v>
                </c:pt>
                <c:pt idx="78">
                  <c:v>165</c:v>
                </c:pt>
                <c:pt idx="79">
                  <c:v>670</c:v>
                </c:pt>
                <c:pt idx="80">
                  <c:v>414</c:v>
                </c:pt>
                <c:pt idx="81">
                  <c:v>694</c:v>
                </c:pt>
                <c:pt idx="82">
                  <c:v>416</c:v>
                </c:pt>
                <c:pt idx="83">
                  <c:v>450</c:v>
                </c:pt>
              </c:numCache>
            </c:numRef>
          </c:xVal>
          <c:yVal>
            <c:numRef>
              <c:f>Trdata!$Z$2:$Z$97</c:f>
              <c:numCache>
                <c:formatCode>General</c:formatCode>
                <c:ptCount val="96"/>
                <c:pt idx="0">
                  <c:v>#N/A</c:v>
                </c:pt>
                <c:pt idx="1">
                  <c:v>0.17410801090450331</c:v>
                </c:pt>
                <c:pt idx="2">
                  <c:v>6.7011348731860557E-2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1.576814864202815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8.1283051616409904E-2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0.66012997706561194</c:v>
                </c:pt>
                <c:pt idx="19">
                  <c:v>0.23809523809523808</c:v>
                </c:pt>
                <c:pt idx="20">
                  <c:v>1.0996295425547578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0.79056941504209477</c:v>
                </c:pt>
                <c:pt idx="75">
                  <c:v>0.31679179470697499</c:v>
                </c:pt>
                <c:pt idx="76">
                  <c:v>5.0326679369266672E-2</c:v>
                </c:pt>
                <c:pt idx="77">
                  <c:v>20.74483634296951</c:v>
                </c:pt>
                <c:pt idx="78">
                  <c:v>4.4234130061499695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60-45DF-8FFA-11177A42E547}"/>
            </c:ext>
          </c:extLst>
        </c:ser>
        <c:ser>
          <c:idx val="2"/>
          <c:order val="2"/>
          <c:tx>
            <c:strRef>
              <c:f>Trdata!$AA$1</c:f>
              <c:strCache>
                <c:ptCount val="1"/>
                <c:pt idx="0">
                  <c:v>P.D. InP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Trdata!$B$2:$B$97</c:f>
              <c:numCache>
                <c:formatCode>General</c:formatCode>
                <c:ptCount val="96"/>
                <c:pt idx="0">
                  <c:v>460</c:v>
                </c:pt>
                <c:pt idx="1">
                  <c:v>344</c:v>
                </c:pt>
                <c:pt idx="2">
                  <c:v>342</c:v>
                </c:pt>
                <c:pt idx="3">
                  <c:v>531.5</c:v>
                </c:pt>
                <c:pt idx="4">
                  <c:v>390</c:v>
                </c:pt>
                <c:pt idx="5">
                  <c:v>338</c:v>
                </c:pt>
                <c:pt idx="6">
                  <c:v>280</c:v>
                </c:pt>
                <c:pt idx="7">
                  <c:v>317</c:v>
                </c:pt>
                <c:pt idx="8">
                  <c:v>260</c:v>
                </c:pt>
                <c:pt idx="9">
                  <c:v>296</c:v>
                </c:pt>
                <c:pt idx="10">
                  <c:v>265</c:v>
                </c:pt>
                <c:pt idx="11">
                  <c:v>280</c:v>
                </c:pt>
                <c:pt idx="12">
                  <c:v>1010</c:v>
                </c:pt>
                <c:pt idx="13">
                  <c:v>482</c:v>
                </c:pt>
                <c:pt idx="14">
                  <c:v>668</c:v>
                </c:pt>
                <c:pt idx="15">
                  <c:v>450</c:v>
                </c:pt>
                <c:pt idx="16">
                  <c:v>586.70000000000005</c:v>
                </c:pt>
                <c:pt idx="17">
                  <c:v>416</c:v>
                </c:pt>
                <c:pt idx="18">
                  <c:v>420</c:v>
                </c:pt>
                <c:pt idx="19">
                  <c:v>530</c:v>
                </c:pt>
                <c:pt idx="20">
                  <c:v>428</c:v>
                </c:pt>
                <c:pt idx="21">
                  <c:v>545</c:v>
                </c:pt>
                <c:pt idx="22">
                  <c:v>320</c:v>
                </c:pt>
                <c:pt idx="23">
                  <c:v>540</c:v>
                </c:pt>
                <c:pt idx="24">
                  <c:v>320</c:v>
                </c:pt>
                <c:pt idx="25">
                  <c:v>316</c:v>
                </c:pt>
                <c:pt idx="26">
                  <c:v>212</c:v>
                </c:pt>
                <c:pt idx="27">
                  <c:v>240</c:v>
                </c:pt>
                <c:pt idx="28">
                  <c:v>256</c:v>
                </c:pt>
                <c:pt idx="29">
                  <c:v>210</c:v>
                </c:pt>
                <c:pt idx="30">
                  <c:v>219.6</c:v>
                </c:pt>
                <c:pt idx="31">
                  <c:v>215</c:v>
                </c:pt>
                <c:pt idx="32">
                  <c:v>190.5</c:v>
                </c:pt>
                <c:pt idx="33">
                  <c:v>195</c:v>
                </c:pt>
                <c:pt idx="34">
                  <c:v>175.6</c:v>
                </c:pt>
                <c:pt idx="35">
                  <c:v>300</c:v>
                </c:pt>
                <c:pt idx="36">
                  <c:v>213</c:v>
                </c:pt>
                <c:pt idx="37">
                  <c:v>230</c:v>
                </c:pt>
                <c:pt idx="38">
                  <c:v>169.6</c:v>
                </c:pt>
                <c:pt idx="39">
                  <c:v>230</c:v>
                </c:pt>
                <c:pt idx="40">
                  <c:v>320</c:v>
                </c:pt>
                <c:pt idx="41">
                  <c:v>126</c:v>
                </c:pt>
                <c:pt idx="42">
                  <c:v>148</c:v>
                </c:pt>
                <c:pt idx="43">
                  <c:v>298</c:v>
                </c:pt>
                <c:pt idx="44">
                  <c:v>293</c:v>
                </c:pt>
                <c:pt idx="45">
                  <c:v>275</c:v>
                </c:pt>
                <c:pt idx="46">
                  <c:v>298</c:v>
                </c:pt>
                <c:pt idx="47">
                  <c:v>225</c:v>
                </c:pt>
                <c:pt idx="48">
                  <c:v>256</c:v>
                </c:pt>
                <c:pt idx="49">
                  <c:v>104</c:v>
                </c:pt>
                <c:pt idx="50">
                  <c:v>121</c:v>
                </c:pt>
                <c:pt idx="51">
                  <c:v>482</c:v>
                </c:pt>
                <c:pt idx="52">
                  <c:v>482</c:v>
                </c:pt>
                <c:pt idx="53">
                  <c:v>239</c:v>
                </c:pt>
                <c:pt idx="54">
                  <c:v>288</c:v>
                </c:pt>
                <c:pt idx="55">
                  <c:v>291</c:v>
                </c:pt>
                <c:pt idx="56">
                  <c:v>255</c:v>
                </c:pt>
                <c:pt idx="57">
                  <c:v>293</c:v>
                </c:pt>
                <c:pt idx="58">
                  <c:v>245</c:v>
                </c:pt>
                <c:pt idx="59">
                  <c:v>267</c:v>
                </c:pt>
                <c:pt idx="60">
                  <c:v>330</c:v>
                </c:pt>
                <c:pt idx="61">
                  <c:v>210</c:v>
                </c:pt>
                <c:pt idx="62">
                  <c:v>219</c:v>
                </c:pt>
                <c:pt idx="63">
                  <c:v>190</c:v>
                </c:pt>
                <c:pt idx="64">
                  <c:v>278</c:v>
                </c:pt>
                <c:pt idx="65">
                  <c:v>560</c:v>
                </c:pt>
                <c:pt idx="66">
                  <c:v>548</c:v>
                </c:pt>
                <c:pt idx="67">
                  <c:v>321.60000000000002</c:v>
                </c:pt>
                <c:pt idx="68">
                  <c:v>323.8</c:v>
                </c:pt>
                <c:pt idx="69">
                  <c:v>300</c:v>
                </c:pt>
                <c:pt idx="70">
                  <c:v>324.5</c:v>
                </c:pt>
                <c:pt idx="71">
                  <c:v>293</c:v>
                </c:pt>
                <c:pt idx="72">
                  <c:v>182</c:v>
                </c:pt>
                <c:pt idx="73">
                  <c:v>610.6</c:v>
                </c:pt>
                <c:pt idx="74">
                  <c:v>270</c:v>
                </c:pt>
                <c:pt idx="75">
                  <c:v>425</c:v>
                </c:pt>
                <c:pt idx="76">
                  <c:v>932</c:v>
                </c:pt>
                <c:pt idx="77">
                  <c:v>150</c:v>
                </c:pt>
                <c:pt idx="78">
                  <c:v>165</c:v>
                </c:pt>
                <c:pt idx="79">
                  <c:v>670</c:v>
                </c:pt>
                <c:pt idx="80">
                  <c:v>414</c:v>
                </c:pt>
                <c:pt idx="81">
                  <c:v>694</c:v>
                </c:pt>
                <c:pt idx="82">
                  <c:v>416</c:v>
                </c:pt>
                <c:pt idx="83">
                  <c:v>450</c:v>
                </c:pt>
              </c:numCache>
            </c:numRef>
          </c:xVal>
          <c:yVal>
            <c:numRef>
              <c:f>Trdata!$AA$2:$AA$97</c:f>
              <c:numCache>
                <c:formatCode>General</c:formatCode>
                <c:ptCount val="9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60-45DF-8FFA-11177A42E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015984"/>
        <c:axId val="639531088"/>
      </c:scatterChart>
      <c:valAx>
        <c:axId val="752015984"/>
        <c:scaling>
          <c:orientation val="minMax"/>
          <c:max val="25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(GHz)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531088"/>
        <c:crossesAt val="-50"/>
        <c:crossBetween val="midCat"/>
      </c:valAx>
      <c:valAx>
        <c:axId val="639531088"/>
        <c:scaling>
          <c:logBase val="10"/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density (mW/mm</a:t>
                </a:r>
                <a:r>
                  <a:rPr lang="en-US" baseline="30000"/>
                  <a:t>2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0159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Trdata!$U$1</c:f>
              <c:strCache>
                <c:ptCount val="1"/>
                <c:pt idx="0">
                  <c:v>Efficiency CMOS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Trdata!$B$2:$B$97</c:f>
              <c:numCache>
                <c:formatCode>General</c:formatCode>
                <c:ptCount val="96"/>
                <c:pt idx="0">
                  <c:v>460</c:v>
                </c:pt>
                <c:pt idx="1">
                  <c:v>344</c:v>
                </c:pt>
                <c:pt idx="2">
                  <c:v>342</c:v>
                </c:pt>
                <c:pt idx="3">
                  <c:v>531.5</c:v>
                </c:pt>
                <c:pt idx="4">
                  <c:v>390</c:v>
                </c:pt>
                <c:pt idx="5">
                  <c:v>338</c:v>
                </c:pt>
                <c:pt idx="6">
                  <c:v>280</c:v>
                </c:pt>
                <c:pt idx="7">
                  <c:v>317</c:v>
                </c:pt>
                <c:pt idx="8">
                  <c:v>260</c:v>
                </c:pt>
                <c:pt idx="9">
                  <c:v>296</c:v>
                </c:pt>
                <c:pt idx="10">
                  <c:v>265</c:v>
                </c:pt>
                <c:pt idx="11">
                  <c:v>280</c:v>
                </c:pt>
                <c:pt idx="12">
                  <c:v>1010</c:v>
                </c:pt>
                <c:pt idx="13">
                  <c:v>482</c:v>
                </c:pt>
                <c:pt idx="14">
                  <c:v>668</c:v>
                </c:pt>
                <c:pt idx="15">
                  <c:v>450</c:v>
                </c:pt>
                <c:pt idx="16">
                  <c:v>586.70000000000005</c:v>
                </c:pt>
                <c:pt idx="17">
                  <c:v>416</c:v>
                </c:pt>
                <c:pt idx="18">
                  <c:v>420</c:v>
                </c:pt>
                <c:pt idx="19">
                  <c:v>530</c:v>
                </c:pt>
                <c:pt idx="20">
                  <c:v>428</c:v>
                </c:pt>
                <c:pt idx="21">
                  <c:v>545</c:v>
                </c:pt>
                <c:pt idx="22">
                  <c:v>320</c:v>
                </c:pt>
                <c:pt idx="23">
                  <c:v>540</c:v>
                </c:pt>
                <c:pt idx="24">
                  <c:v>320</c:v>
                </c:pt>
                <c:pt idx="25">
                  <c:v>316</c:v>
                </c:pt>
                <c:pt idx="26">
                  <c:v>212</c:v>
                </c:pt>
                <c:pt idx="27">
                  <c:v>240</c:v>
                </c:pt>
                <c:pt idx="28">
                  <c:v>256</c:v>
                </c:pt>
                <c:pt idx="29">
                  <c:v>210</c:v>
                </c:pt>
                <c:pt idx="30">
                  <c:v>219.6</c:v>
                </c:pt>
                <c:pt idx="31">
                  <c:v>215</c:v>
                </c:pt>
                <c:pt idx="32">
                  <c:v>190.5</c:v>
                </c:pt>
                <c:pt idx="33">
                  <c:v>195</c:v>
                </c:pt>
                <c:pt idx="34">
                  <c:v>175.6</c:v>
                </c:pt>
                <c:pt idx="35">
                  <c:v>300</c:v>
                </c:pt>
                <c:pt idx="36">
                  <c:v>213</c:v>
                </c:pt>
                <c:pt idx="37">
                  <c:v>230</c:v>
                </c:pt>
                <c:pt idx="38">
                  <c:v>169.6</c:v>
                </c:pt>
                <c:pt idx="39">
                  <c:v>230</c:v>
                </c:pt>
                <c:pt idx="40">
                  <c:v>320</c:v>
                </c:pt>
                <c:pt idx="41">
                  <c:v>126</c:v>
                </c:pt>
                <c:pt idx="42">
                  <c:v>148</c:v>
                </c:pt>
                <c:pt idx="43">
                  <c:v>298</c:v>
                </c:pt>
                <c:pt idx="44">
                  <c:v>293</c:v>
                </c:pt>
                <c:pt idx="45">
                  <c:v>275</c:v>
                </c:pt>
                <c:pt idx="46">
                  <c:v>298</c:v>
                </c:pt>
                <c:pt idx="47">
                  <c:v>225</c:v>
                </c:pt>
                <c:pt idx="48">
                  <c:v>256</c:v>
                </c:pt>
                <c:pt idx="49">
                  <c:v>104</c:v>
                </c:pt>
                <c:pt idx="50">
                  <c:v>121</c:v>
                </c:pt>
                <c:pt idx="51">
                  <c:v>482</c:v>
                </c:pt>
                <c:pt idx="52">
                  <c:v>482</c:v>
                </c:pt>
                <c:pt idx="53">
                  <c:v>239</c:v>
                </c:pt>
                <c:pt idx="54">
                  <c:v>288</c:v>
                </c:pt>
                <c:pt idx="55">
                  <c:v>291</c:v>
                </c:pt>
                <c:pt idx="56">
                  <c:v>255</c:v>
                </c:pt>
                <c:pt idx="57">
                  <c:v>293</c:v>
                </c:pt>
                <c:pt idx="58">
                  <c:v>245</c:v>
                </c:pt>
                <c:pt idx="59">
                  <c:v>267</c:v>
                </c:pt>
                <c:pt idx="60">
                  <c:v>330</c:v>
                </c:pt>
                <c:pt idx="61">
                  <c:v>210</c:v>
                </c:pt>
                <c:pt idx="62">
                  <c:v>219</c:v>
                </c:pt>
                <c:pt idx="63">
                  <c:v>190</c:v>
                </c:pt>
                <c:pt idx="64">
                  <c:v>278</c:v>
                </c:pt>
                <c:pt idx="65">
                  <c:v>560</c:v>
                </c:pt>
                <c:pt idx="66">
                  <c:v>548</c:v>
                </c:pt>
                <c:pt idx="67">
                  <c:v>321.60000000000002</c:v>
                </c:pt>
                <c:pt idx="68">
                  <c:v>323.8</c:v>
                </c:pt>
                <c:pt idx="69">
                  <c:v>300</c:v>
                </c:pt>
                <c:pt idx="70">
                  <c:v>324.5</c:v>
                </c:pt>
                <c:pt idx="71">
                  <c:v>293</c:v>
                </c:pt>
                <c:pt idx="72">
                  <c:v>182</c:v>
                </c:pt>
                <c:pt idx="73">
                  <c:v>610.6</c:v>
                </c:pt>
                <c:pt idx="74">
                  <c:v>270</c:v>
                </c:pt>
                <c:pt idx="75">
                  <c:v>425</c:v>
                </c:pt>
                <c:pt idx="76">
                  <c:v>932</c:v>
                </c:pt>
                <c:pt idx="77">
                  <c:v>150</c:v>
                </c:pt>
                <c:pt idx="78">
                  <c:v>165</c:v>
                </c:pt>
                <c:pt idx="79">
                  <c:v>670</c:v>
                </c:pt>
                <c:pt idx="80">
                  <c:v>414</c:v>
                </c:pt>
                <c:pt idx="81">
                  <c:v>694</c:v>
                </c:pt>
                <c:pt idx="82">
                  <c:v>416</c:v>
                </c:pt>
                <c:pt idx="83">
                  <c:v>450</c:v>
                </c:pt>
              </c:numCache>
            </c:numRef>
          </c:xVal>
          <c:yVal>
            <c:numRef>
              <c:f>Trdata!$U$2:$U$97</c:f>
              <c:numCache>
                <c:formatCode>General</c:formatCode>
                <c:ptCount val="96"/>
                <c:pt idx="0">
                  <c:v>4.4999999999999998E-2</c:v>
                </c:pt>
                <c:pt idx="1">
                  <c:v>#N/A</c:v>
                </c:pt>
                <c:pt idx="2">
                  <c:v>#N/A</c:v>
                </c:pt>
                <c:pt idx="3">
                  <c:v>2.4E-2</c:v>
                </c:pt>
                <c:pt idx="4">
                  <c:v>1.2999999999999999E-2</c:v>
                </c:pt>
                <c:pt idx="5">
                  <c:v>5.2999999999999999E-2</c:v>
                </c:pt>
                <c:pt idx="6">
                  <c:v>2.35E-2</c:v>
                </c:pt>
                <c:pt idx="7">
                  <c:v>#N/A</c:v>
                </c:pt>
                <c:pt idx="8">
                  <c:v>0.14000000000000001</c:v>
                </c:pt>
                <c:pt idx="9">
                  <c:v>5.0999999999999996</c:v>
                </c:pt>
                <c:pt idx="10">
                  <c:v>#N/A</c:v>
                </c:pt>
                <c:pt idx="11">
                  <c:v>1.88</c:v>
                </c:pt>
                <c:pt idx="12">
                  <c:v>#N/A</c:v>
                </c:pt>
                <c:pt idx="13">
                  <c:v>0.11</c:v>
                </c:pt>
                <c:pt idx="14">
                  <c:v>2.5000000000000001E-2</c:v>
                </c:pt>
                <c:pt idx="15">
                  <c:v>#N/A</c:v>
                </c:pt>
                <c:pt idx="16">
                  <c:v>0.08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0.33200000000000002</c:v>
                </c:pt>
                <c:pt idx="24">
                  <c:v>0.14000000000000001</c:v>
                </c:pt>
                <c:pt idx="25">
                  <c:v>#N/A</c:v>
                </c:pt>
                <c:pt idx="26">
                  <c:v>#N/A</c:v>
                </c:pt>
                <c:pt idx="27">
                  <c:v>1.5</c:v>
                </c:pt>
                <c:pt idx="28">
                  <c:v>1.4</c:v>
                </c:pt>
                <c:pt idx="29">
                  <c:v>#N/A</c:v>
                </c:pt>
                <c:pt idx="30">
                  <c:v>#N/A</c:v>
                </c:pt>
                <c:pt idx="31">
                  <c:v>4.5999999999999996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6.02</c:v>
                </c:pt>
                <c:pt idx="37">
                  <c:v>1.1599999999999999</c:v>
                </c:pt>
                <c:pt idx="38">
                  <c:v>0.12</c:v>
                </c:pt>
                <c:pt idx="39">
                  <c:v>1.1599999999999999</c:v>
                </c:pt>
                <c:pt idx="40">
                  <c:v>0.19</c:v>
                </c:pt>
                <c:pt idx="41">
                  <c:v>#N/A</c:v>
                </c:pt>
                <c:pt idx="42">
                  <c:v>#N/A</c:v>
                </c:pt>
                <c:pt idx="43">
                  <c:v>2.4</c:v>
                </c:pt>
                <c:pt idx="44">
                  <c:v>3</c:v>
                </c:pt>
                <c:pt idx="45">
                  <c:v>#N/A</c:v>
                </c:pt>
                <c:pt idx="46">
                  <c:v>0.51</c:v>
                </c:pt>
                <c:pt idx="47">
                  <c:v>2.95</c:v>
                </c:pt>
                <c:pt idx="48">
                  <c:v>0.03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1.47</c:v>
                </c:pt>
                <c:pt idx="54">
                  <c:v>0.3</c:v>
                </c:pt>
                <c:pt idx="55">
                  <c:v>#N/A</c:v>
                </c:pt>
                <c:pt idx="56">
                  <c:v>#N/A</c:v>
                </c:pt>
                <c:pt idx="57">
                  <c:v>2.76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0.1</c:v>
                </c:pt>
                <c:pt idx="62">
                  <c:v>2.08</c:v>
                </c:pt>
                <c:pt idx="63">
                  <c:v>#N/A</c:v>
                </c:pt>
                <c:pt idx="64">
                  <c:v>#N/A</c:v>
                </c:pt>
                <c:pt idx="65">
                  <c:v>1E-3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0.01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2.5000000000000001E-2</c:v>
                </c:pt>
                <c:pt idx="80">
                  <c:v>4.1000000000000002E-2</c:v>
                </c:pt>
                <c:pt idx="81">
                  <c:v>6.6000000000000003E-2</c:v>
                </c:pt>
                <c:pt idx="82">
                  <c:v>3.4000000000000002E-2</c:v>
                </c:pt>
                <c:pt idx="83">
                  <c:v>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E0-4BE4-B2FB-8E8B0E5E72AF}"/>
            </c:ext>
          </c:extLst>
        </c:ser>
        <c:ser>
          <c:idx val="1"/>
          <c:order val="1"/>
          <c:tx>
            <c:strRef>
              <c:f>Trdata!$V$1</c:f>
              <c:strCache>
                <c:ptCount val="1"/>
                <c:pt idx="0">
                  <c:v>Efficiency SiGe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Trdata!$B$2:$B$97</c:f>
              <c:numCache>
                <c:formatCode>General</c:formatCode>
                <c:ptCount val="96"/>
                <c:pt idx="0">
                  <c:v>460</c:v>
                </c:pt>
                <c:pt idx="1">
                  <c:v>344</c:v>
                </c:pt>
                <c:pt idx="2">
                  <c:v>342</c:v>
                </c:pt>
                <c:pt idx="3">
                  <c:v>531.5</c:v>
                </c:pt>
                <c:pt idx="4">
                  <c:v>390</c:v>
                </c:pt>
                <c:pt idx="5">
                  <c:v>338</c:v>
                </c:pt>
                <c:pt idx="6">
                  <c:v>280</c:v>
                </c:pt>
                <c:pt idx="7">
                  <c:v>317</c:v>
                </c:pt>
                <c:pt idx="8">
                  <c:v>260</c:v>
                </c:pt>
                <c:pt idx="9">
                  <c:v>296</c:v>
                </c:pt>
                <c:pt idx="10">
                  <c:v>265</c:v>
                </c:pt>
                <c:pt idx="11">
                  <c:v>280</c:v>
                </c:pt>
                <c:pt idx="12">
                  <c:v>1010</c:v>
                </c:pt>
                <c:pt idx="13">
                  <c:v>482</c:v>
                </c:pt>
                <c:pt idx="14">
                  <c:v>668</c:v>
                </c:pt>
                <c:pt idx="15">
                  <c:v>450</c:v>
                </c:pt>
                <c:pt idx="16">
                  <c:v>586.70000000000005</c:v>
                </c:pt>
                <c:pt idx="17">
                  <c:v>416</c:v>
                </c:pt>
                <c:pt idx="18">
                  <c:v>420</c:v>
                </c:pt>
                <c:pt idx="19">
                  <c:v>530</c:v>
                </c:pt>
                <c:pt idx="20">
                  <c:v>428</c:v>
                </c:pt>
                <c:pt idx="21">
                  <c:v>545</c:v>
                </c:pt>
                <c:pt idx="22">
                  <c:v>320</c:v>
                </c:pt>
                <c:pt idx="23">
                  <c:v>540</c:v>
                </c:pt>
                <c:pt idx="24">
                  <c:v>320</c:v>
                </c:pt>
                <c:pt idx="25">
                  <c:v>316</c:v>
                </c:pt>
                <c:pt idx="26">
                  <c:v>212</c:v>
                </c:pt>
                <c:pt idx="27">
                  <c:v>240</c:v>
                </c:pt>
                <c:pt idx="28">
                  <c:v>256</c:v>
                </c:pt>
                <c:pt idx="29">
                  <c:v>210</c:v>
                </c:pt>
                <c:pt idx="30">
                  <c:v>219.6</c:v>
                </c:pt>
                <c:pt idx="31">
                  <c:v>215</c:v>
                </c:pt>
                <c:pt idx="32">
                  <c:v>190.5</c:v>
                </c:pt>
                <c:pt idx="33">
                  <c:v>195</c:v>
                </c:pt>
                <c:pt idx="34">
                  <c:v>175.6</c:v>
                </c:pt>
                <c:pt idx="35">
                  <c:v>300</c:v>
                </c:pt>
                <c:pt idx="36">
                  <c:v>213</c:v>
                </c:pt>
                <c:pt idx="37">
                  <c:v>230</c:v>
                </c:pt>
                <c:pt idx="38">
                  <c:v>169.6</c:v>
                </c:pt>
                <c:pt idx="39">
                  <c:v>230</c:v>
                </c:pt>
                <c:pt idx="40">
                  <c:v>320</c:v>
                </c:pt>
                <c:pt idx="41">
                  <c:v>126</c:v>
                </c:pt>
                <c:pt idx="42">
                  <c:v>148</c:v>
                </c:pt>
                <c:pt idx="43">
                  <c:v>298</c:v>
                </c:pt>
                <c:pt idx="44">
                  <c:v>293</c:v>
                </c:pt>
                <c:pt idx="45">
                  <c:v>275</c:v>
                </c:pt>
                <c:pt idx="46">
                  <c:v>298</c:v>
                </c:pt>
                <c:pt idx="47">
                  <c:v>225</c:v>
                </c:pt>
                <c:pt idx="48">
                  <c:v>256</c:v>
                </c:pt>
                <c:pt idx="49">
                  <c:v>104</c:v>
                </c:pt>
                <c:pt idx="50">
                  <c:v>121</c:v>
                </c:pt>
                <c:pt idx="51">
                  <c:v>482</c:v>
                </c:pt>
                <c:pt idx="52">
                  <c:v>482</c:v>
                </c:pt>
                <c:pt idx="53">
                  <c:v>239</c:v>
                </c:pt>
                <c:pt idx="54">
                  <c:v>288</c:v>
                </c:pt>
                <c:pt idx="55">
                  <c:v>291</c:v>
                </c:pt>
                <c:pt idx="56">
                  <c:v>255</c:v>
                </c:pt>
                <c:pt idx="57">
                  <c:v>293</c:v>
                </c:pt>
                <c:pt idx="58">
                  <c:v>245</c:v>
                </c:pt>
                <c:pt idx="59">
                  <c:v>267</c:v>
                </c:pt>
                <c:pt idx="60">
                  <c:v>330</c:v>
                </c:pt>
                <c:pt idx="61">
                  <c:v>210</c:v>
                </c:pt>
                <c:pt idx="62">
                  <c:v>219</c:v>
                </c:pt>
                <c:pt idx="63">
                  <c:v>190</c:v>
                </c:pt>
                <c:pt idx="64">
                  <c:v>278</c:v>
                </c:pt>
                <c:pt idx="65">
                  <c:v>560</c:v>
                </c:pt>
                <c:pt idx="66">
                  <c:v>548</c:v>
                </c:pt>
                <c:pt idx="67">
                  <c:v>321.60000000000002</c:v>
                </c:pt>
                <c:pt idx="68">
                  <c:v>323.8</c:v>
                </c:pt>
                <c:pt idx="69">
                  <c:v>300</c:v>
                </c:pt>
                <c:pt idx="70">
                  <c:v>324.5</c:v>
                </c:pt>
                <c:pt idx="71">
                  <c:v>293</c:v>
                </c:pt>
                <c:pt idx="72">
                  <c:v>182</c:v>
                </c:pt>
                <c:pt idx="73">
                  <c:v>610.6</c:v>
                </c:pt>
                <c:pt idx="74">
                  <c:v>270</c:v>
                </c:pt>
                <c:pt idx="75">
                  <c:v>425</c:v>
                </c:pt>
                <c:pt idx="76">
                  <c:v>932</c:v>
                </c:pt>
                <c:pt idx="77">
                  <c:v>150</c:v>
                </c:pt>
                <c:pt idx="78">
                  <c:v>165</c:v>
                </c:pt>
                <c:pt idx="79">
                  <c:v>670</c:v>
                </c:pt>
                <c:pt idx="80">
                  <c:v>414</c:v>
                </c:pt>
                <c:pt idx="81">
                  <c:v>694</c:v>
                </c:pt>
                <c:pt idx="82">
                  <c:v>416</c:v>
                </c:pt>
                <c:pt idx="83">
                  <c:v>450</c:v>
                </c:pt>
              </c:numCache>
            </c:numRef>
          </c:xVal>
          <c:yVal>
            <c:numRef>
              <c:f>Trdata!$V$2:$V$97</c:f>
              <c:numCache>
                <c:formatCode>General</c:formatCode>
                <c:ptCount val="96"/>
                <c:pt idx="0">
                  <c:v>#N/A</c:v>
                </c:pt>
                <c:pt idx="1">
                  <c:v>4.5999999999999999E-2</c:v>
                </c:pt>
                <c:pt idx="2">
                  <c:v>2.1000000000000001E-2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0.54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7.0000000000000001E-3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0.19</c:v>
                </c:pt>
                <c:pt idx="19">
                  <c:v>0.04</c:v>
                </c:pt>
                <c:pt idx="20">
                  <c:v>0.14000000000000001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0.65</c:v>
                </c:pt>
                <c:pt idx="27">
                  <c:v>#N/A</c:v>
                </c:pt>
                <c:pt idx="28">
                  <c:v>#N/A</c:v>
                </c:pt>
                <c:pt idx="29">
                  <c:v>2.4</c:v>
                </c:pt>
                <c:pt idx="30">
                  <c:v>0.52</c:v>
                </c:pt>
                <c:pt idx="31">
                  <c:v>#N/A</c:v>
                </c:pt>
                <c:pt idx="32">
                  <c:v>0.22</c:v>
                </c:pt>
                <c:pt idx="33">
                  <c:v>15.3</c:v>
                </c:pt>
                <c:pt idx="34">
                  <c:v>11.7</c:v>
                </c:pt>
                <c:pt idx="35">
                  <c:v>80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1.1000000000000001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0.81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0</c:v>
                </c:pt>
                <c:pt idx="64">
                  <c:v>0</c:v>
                </c:pt>
                <c:pt idx="65">
                  <c:v>#N/A</c:v>
                </c:pt>
                <c:pt idx="66">
                  <c:v>0.03</c:v>
                </c:pt>
                <c:pt idx="67">
                  <c:v>0.7</c:v>
                </c:pt>
                <c:pt idx="68">
                  <c:v>0.2</c:v>
                </c:pt>
                <c:pt idx="69">
                  <c:v>#N/A</c:v>
                </c:pt>
                <c:pt idx="70">
                  <c:v>#N/A</c:v>
                </c:pt>
                <c:pt idx="71">
                  <c:v>0.4</c:v>
                </c:pt>
                <c:pt idx="72">
                  <c:v>#N/A</c:v>
                </c:pt>
                <c:pt idx="73">
                  <c:v>#N/A</c:v>
                </c:pt>
                <c:pt idx="74">
                  <c:v>0.25</c:v>
                </c:pt>
                <c:pt idx="75">
                  <c:v>0.08</c:v>
                </c:pt>
                <c:pt idx="76">
                  <c:v>#N/A</c:v>
                </c:pt>
                <c:pt idx="77">
                  <c:v>1.7</c:v>
                </c:pt>
                <c:pt idx="78">
                  <c:v>0.81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E0-4BE4-B2FB-8E8B0E5E72AF}"/>
            </c:ext>
          </c:extLst>
        </c:ser>
        <c:ser>
          <c:idx val="2"/>
          <c:order val="2"/>
          <c:tx>
            <c:strRef>
              <c:f>Trdata!$W$1</c:f>
              <c:strCache>
                <c:ptCount val="1"/>
                <c:pt idx="0">
                  <c:v>Efficiency InP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Trdata!$B$2:$B$97</c:f>
              <c:numCache>
                <c:formatCode>General</c:formatCode>
                <c:ptCount val="96"/>
                <c:pt idx="0">
                  <c:v>460</c:v>
                </c:pt>
                <c:pt idx="1">
                  <c:v>344</c:v>
                </c:pt>
                <c:pt idx="2">
                  <c:v>342</c:v>
                </c:pt>
                <c:pt idx="3">
                  <c:v>531.5</c:v>
                </c:pt>
                <c:pt idx="4">
                  <c:v>390</c:v>
                </c:pt>
                <c:pt idx="5">
                  <c:v>338</c:v>
                </c:pt>
                <c:pt idx="6">
                  <c:v>280</c:v>
                </c:pt>
                <c:pt idx="7">
                  <c:v>317</c:v>
                </c:pt>
                <c:pt idx="8">
                  <c:v>260</c:v>
                </c:pt>
                <c:pt idx="9">
                  <c:v>296</c:v>
                </c:pt>
                <c:pt idx="10">
                  <c:v>265</c:v>
                </c:pt>
                <c:pt idx="11">
                  <c:v>280</c:v>
                </c:pt>
                <c:pt idx="12">
                  <c:v>1010</c:v>
                </c:pt>
                <c:pt idx="13">
                  <c:v>482</c:v>
                </c:pt>
                <c:pt idx="14">
                  <c:v>668</c:v>
                </c:pt>
                <c:pt idx="15">
                  <c:v>450</c:v>
                </c:pt>
                <c:pt idx="16">
                  <c:v>586.70000000000005</c:v>
                </c:pt>
                <c:pt idx="17">
                  <c:v>416</c:v>
                </c:pt>
                <c:pt idx="18">
                  <c:v>420</c:v>
                </c:pt>
                <c:pt idx="19">
                  <c:v>530</c:v>
                </c:pt>
                <c:pt idx="20">
                  <c:v>428</c:v>
                </c:pt>
                <c:pt idx="21">
                  <c:v>545</c:v>
                </c:pt>
                <c:pt idx="22">
                  <c:v>320</c:v>
                </c:pt>
                <c:pt idx="23">
                  <c:v>540</c:v>
                </c:pt>
                <c:pt idx="24">
                  <c:v>320</c:v>
                </c:pt>
                <c:pt idx="25">
                  <c:v>316</c:v>
                </c:pt>
                <c:pt idx="26">
                  <c:v>212</c:v>
                </c:pt>
                <c:pt idx="27">
                  <c:v>240</c:v>
                </c:pt>
                <c:pt idx="28">
                  <c:v>256</c:v>
                </c:pt>
                <c:pt idx="29">
                  <c:v>210</c:v>
                </c:pt>
                <c:pt idx="30">
                  <c:v>219.6</c:v>
                </c:pt>
                <c:pt idx="31">
                  <c:v>215</c:v>
                </c:pt>
                <c:pt idx="32">
                  <c:v>190.5</c:v>
                </c:pt>
                <c:pt idx="33">
                  <c:v>195</c:v>
                </c:pt>
                <c:pt idx="34">
                  <c:v>175.6</c:v>
                </c:pt>
                <c:pt idx="35">
                  <c:v>300</c:v>
                </c:pt>
                <c:pt idx="36">
                  <c:v>213</c:v>
                </c:pt>
                <c:pt idx="37">
                  <c:v>230</c:v>
                </c:pt>
                <c:pt idx="38">
                  <c:v>169.6</c:v>
                </c:pt>
                <c:pt idx="39">
                  <c:v>230</c:v>
                </c:pt>
                <c:pt idx="40">
                  <c:v>320</c:v>
                </c:pt>
                <c:pt idx="41">
                  <c:v>126</c:v>
                </c:pt>
                <c:pt idx="42">
                  <c:v>148</c:v>
                </c:pt>
                <c:pt idx="43">
                  <c:v>298</c:v>
                </c:pt>
                <c:pt idx="44">
                  <c:v>293</c:v>
                </c:pt>
                <c:pt idx="45">
                  <c:v>275</c:v>
                </c:pt>
                <c:pt idx="46">
                  <c:v>298</c:v>
                </c:pt>
                <c:pt idx="47">
                  <c:v>225</c:v>
                </c:pt>
                <c:pt idx="48">
                  <c:v>256</c:v>
                </c:pt>
                <c:pt idx="49">
                  <c:v>104</c:v>
                </c:pt>
                <c:pt idx="50">
                  <c:v>121</c:v>
                </c:pt>
                <c:pt idx="51">
                  <c:v>482</c:v>
                </c:pt>
                <c:pt idx="52">
                  <c:v>482</c:v>
                </c:pt>
                <c:pt idx="53">
                  <c:v>239</c:v>
                </c:pt>
                <c:pt idx="54">
                  <c:v>288</c:v>
                </c:pt>
                <c:pt idx="55">
                  <c:v>291</c:v>
                </c:pt>
                <c:pt idx="56">
                  <c:v>255</c:v>
                </c:pt>
                <c:pt idx="57">
                  <c:v>293</c:v>
                </c:pt>
                <c:pt idx="58">
                  <c:v>245</c:v>
                </c:pt>
                <c:pt idx="59">
                  <c:v>267</c:v>
                </c:pt>
                <c:pt idx="60">
                  <c:v>330</c:v>
                </c:pt>
                <c:pt idx="61">
                  <c:v>210</c:v>
                </c:pt>
                <c:pt idx="62">
                  <c:v>219</c:v>
                </c:pt>
                <c:pt idx="63">
                  <c:v>190</c:v>
                </c:pt>
                <c:pt idx="64">
                  <c:v>278</c:v>
                </c:pt>
                <c:pt idx="65">
                  <c:v>560</c:v>
                </c:pt>
                <c:pt idx="66">
                  <c:v>548</c:v>
                </c:pt>
                <c:pt idx="67">
                  <c:v>321.60000000000002</c:v>
                </c:pt>
                <c:pt idx="68">
                  <c:v>323.8</c:v>
                </c:pt>
                <c:pt idx="69">
                  <c:v>300</c:v>
                </c:pt>
                <c:pt idx="70">
                  <c:v>324.5</c:v>
                </c:pt>
                <c:pt idx="71">
                  <c:v>293</c:v>
                </c:pt>
                <c:pt idx="72">
                  <c:v>182</c:v>
                </c:pt>
                <c:pt idx="73">
                  <c:v>610.6</c:v>
                </c:pt>
                <c:pt idx="74">
                  <c:v>270</c:v>
                </c:pt>
                <c:pt idx="75">
                  <c:v>425</c:v>
                </c:pt>
                <c:pt idx="76">
                  <c:v>932</c:v>
                </c:pt>
                <c:pt idx="77">
                  <c:v>150</c:v>
                </c:pt>
                <c:pt idx="78">
                  <c:v>165</c:v>
                </c:pt>
                <c:pt idx="79">
                  <c:v>670</c:v>
                </c:pt>
                <c:pt idx="80">
                  <c:v>414</c:v>
                </c:pt>
                <c:pt idx="81">
                  <c:v>694</c:v>
                </c:pt>
                <c:pt idx="82">
                  <c:v>416</c:v>
                </c:pt>
                <c:pt idx="83">
                  <c:v>450</c:v>
                </c:pt>
              </c:numCache>
            </c:numRef>
          </c:xVal>
          <c:yVal>
            <c:numRef>
              <c:f>Trdata!$W$2:$W$97</c:f>
              <c:numCache>
                <c:formatCode>General</c:formatCode>
                <c:ptCount val="9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0.95</c:v>
                </c:pt>
                <c:pt idx="56">
                  <c:v>2.2999999999999998</c:v>
                </c:pt>
                <c:pt idx="57">
                  <c:v>#N/A</c:v>
                </c:pt>
                <c:pt idx="58">
                  <c:v>#N/A</c:v>
                </c:pt>
                <c:pt idx="59">
                  <c:v>0</c:v>
                </c:pt>
                <c:pt idx="60">
                  <c:v>1.7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0.82</c:v>
                </c:pt>
                <c:pt idx="70">
                  <c:v>1.66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E0-4BE4-B2FB-8E8B0E5E7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015984"/>
        <c:axId val="639531088"/>
      </c:scatterChart>
      <c:valAx>
        <c:axId val="752015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(GHz)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531088"/>
        <c:crossesAt val="-50"/>
        <c:crossBetween val="midCat"/>
      </c:valAx>
      <c:valAx>
        <c:axId val="639531088"/>
        <c:scaling>
          <c:logBase val="10"/>
          <c:orientation val="minMax"/>
          <c:max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DC-to-RF efficiency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0159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(Trdata!$M$3,Trdata!$M$4,Trdata!$M$6,Trdata!$M$7,Trdata!$M$8,Trdata!$M$9,Trdata!$M$10,Trdata!$M$11,Trdata!$M$13,Trdata!$M$19,Trdata!$M$20,Trdata!$M$22)</c:f>
              <c:numCache>
                <c:formatCode>General</c:formatCode>
                <c:ptCount val="12"/>
                <c:pt idx="0">
                  <c:v>2019</c:v>
                </c:pt>
                <c:pt idx="1">
                  <c:v>2018</c:v>
                </c:pt>
                <c:pt idx="2">
                  <c:v>2016</c:v>
                </c:pt>
                <c:pt idx="3">
                  <c:v>2015</c:v>
                </c:pt>
                <c:pt idx="4">
                  <c:v>2012</c:v>
                </c:pt>
                <c:pt idx="5">
                  <c:v>2015</c:v>
                </c:pt>
                <c:pt idx="6">
                  <c:v>2013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  <c:pt idx="10">
                  <c:v>2020</c:v>
                </c:pt>
                <c:pt idx="11">
                  <c:v>2017</c:v>
                </c:pt>
              </c:numCache>
            </c:numRef>
          </c:xVal>
          <c:yVal>
            <c:numRef>
              <c:f>(Trdata!$E$3,Trdata!$E$4,Trdata!$E$6,Trdata!$E$7,Trdata!$E$8,Trdata!$E$9,Trdata!$E$10,Trdata!$E$11,Trdata!$E$13,Trdata!$E$19,Trdata!$E$20,Trdata!$E$22)</c:f>
              <c:numCache>
                <c:formatCode>General</c:formatCode>
                <c:ptCount val="12"/>
                <c:pt idx="0">
                  <c:v>-6.8</c:v>
                </c:pt>
                <c:pt idx="1">
                  <c:v>-10.5</c:v>
                </c:pt>
                <c:pt idx="2">
                  <c:v>-7</c:v>
                </c:pt>
                <c:pt idx="3">
                  <c:v>-0.9</c:v>
                </c:pt>
                <c:pt idx="4">
                  <c:v>-7.2</c:v>
                </c:pt>
                <c:pt idx="5">
                  <c:v>5.2</c:v>
                </c:pt>
                <c:pt idx="6">
                  <c:v>0.5</c:v>
                </c:pt>
                <c:pt idx="7">
                  <c:v>5.4</c:v>
                </c:pt>
                <c:pt idx="8">
                  <c:v>9</c:v>
                </c:pt>
                <c:pt idx="9">
                  <c:v>-3</c:v>
                </c:pt>
                <c:pt idx="10">
                  <c:v>9.1999999999999993</c:v>
                </c:pt>
                <c:pt idx="11">
                  <c:v>-6.8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D41-409A-B3D0-F8E136C5CC71}"/>
            </c:ext>
          </c:extLst>
        </c:ser>
        <c:ser>
          <c:idx val="2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(Trdata!$M$26,Trdata!$M$27,Trdata!$M$28,Trdata!$M$29,Trdata!$M$30,Trdata!$M$31,Trdata!$M$32,Trdata!$M$33,Trdata!$M$37,Trdata!$M$38,Trdata!$M$39,Trdata!$M$41,Trdata!$M$42)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2013</c:v>
                </c:pt>
                <c:pt idx="3">
                  <c:v>2013</c:v>
                </c:pt>
                <c:pt idx="4">
                  <c:v>2014</c:v>
                </c:pt>
                <c:pt idx="5">
                  <c:v>2016</c:v>
                </c:pt>
                <c:pt idx="6">
                  <c:v>2017</c:v>
                </c:pt>
                <c:pt idx="7">
                  <c:v>2017</c:v>
                </c:pt>
                <c:pt idx="8">
                  <c:v>2018</c:v>
                </c:pt>
                <c:pt idx="9">
                  <c:v>2018</c:v>
                </c:pt>
                <c:pt idx="10">
                  <c:v>2019</c:v>
                </c:pt>
                <c:pt idx="11">
                  <c:v>2019</c:v>
                </c:pt>
                <c:pt idx="12">
                  <c:v>2017</c:v>
                </c:pt>
              </c:numCache>
            </c:numRef>
          </c:xVal>
          <c:yVal>
            <c:numRef>
              <c:f>(Trdata!$E$26,Trdata!$E$27,Trdata!$E$28,Trdata!$E$29,Trdata!$E$30,Trdata!$E$31,Trdata!$E$32,Trdata!$E$33,Trdata!$E$37,Trdata!$E$38,Trdata!$E$39,Trdata!$E$41,Trdata!$E$42)</c:f>
              <c:numCache>
                <c:formatCode>General</c:formatCode>
                <c:ptCount val="13"/>
                <c:pt idx="0">
                  <c:v>-3.3</c:v>
                </c:pt>
                <c:pt idx="1">
                  <c:v>-21</c:v>
                </c:pt>
                <c:pt idx="2">
                  <c:v>-7.1</c:v>
                </c:pt>
                <c:pt idx="3">
                  <c:v>-7</c:v>
                </c:pt>
                <c:pt idx="4">
                  <c:v>4.0999999999999996</c:v>
                </c:pt>
                <c:pt idx="5">
                  <c:v>1.4</c:v>
                </c:pt>
                <c:pt idx="6">
                  <c:v>-3.7</c:v>
                </c:pt>
                <c:pt idx="7">
                  <c:v>5.6</c:v>
                </c:pt>
                <c:pt idx="8">
                  <c:v>0.6</c:v>
                </c:pt>
                <c:pt idx="9">
                  <c:v>-6.93</c:v>
                </c:pt>
                <c:pt idx="10">
                  <c:v>3.4</c:v>
                </c:pt>
                <c:pt idx="11">
                  <c:v>3.4</c:v>
                </c:pt>
                <c:pt idx="12">
                  <c:v>-11.6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D41-409A-B3D0-F8E136C5CC71}"/>
            </c:ext>
          </c:extLst>
        </c:ser>
        <c:ser>
          <c:idx val="3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(Trdata!$M$45,Trdata!$M$46,Trdata!$M$47,Trdata!$M$48,Trdata!$M$49,Trdata!$M$50,Trdata!$M$55,Trdata!$M$56,Trdata!$M$57,Trdata!$M$58,Trdata!$M$59,Trdata!$M$60,Trdata!$M$61,Trdata!$M$62,Trdata!$M$63,Trdata!$M$64)</c:f>
              <c:numCache>
                <c:formatCode>General</c:formatCode>
                <c:ptCount val="16"/>
                <c:pt idx="0">
                  <c:v>2018</c:v>
                </c:pt>
                <c:pt idx="1">
                  <c:v>2018</c:v>
                </c:pt>
                <c:pt idx="2">
                  <c:v>2019</c:v>
                </c:pt>
                <c:pt idx="3">
                  <c:v>2016</c:v>
                </c:pt>
                <c:pt idx="4">
                  <c:v>2018</c:v>
                </c:pt>
                <c:pt idx="5">
                  <c:v>2011</c:v>
                </c:pt>
                <c:pt idx="6">
                  <c:v>2015</c:v>
                </c:pt>
                <c:pt idx="7">
                  <c:v>2013</c:v>
                </c:pt>
                <c:pt idx="8">
                  <c:v>2019</c:v>
                </c:pt>
                <c:pt idx="9">
                  <c:v>2014</c:v>
                </c:pt>
                <c:pt idx="10">
                  <c:v>2014</c:v>
                </c:pt>
                <c:pt idx="11">
                  <c:v>2013</c:v>
                </c:pt>
                <c:pt idx="12">
                  <c:v>2011</c:v>
                </c:pt>
                <c:pt idx="13">
                  <c:v>2008</c:v>
                </c:pt>
                <c:pt idx="14">
                  <c:v>2014</c:v>
                </c:pt>
                <c:pt idx="15">
                  <c:v>2016</c:v>
                </c:pt>
              </c:numCache>
            </c:numRef>
          </c:xVal>
          <c:yVal>
            <c:numRef>
              <c:f>(Trdata!$E$45,Trdata!$E$46,Trdata!$E$47,Trdata!$E$48,Trdata!$E$49,Trdata!$E$50,Trdata!$E$55,Trdata!$E$56,Trdata!$E$57,Trdata!$E$58,Trdata!$E$59,Trdata!$E$60,Trdata!$E$61,Trdata!$E$62,Trdata!$E$63,Trdata!$E$64)</c:f>
              <c:numCache>
                <c:formatCode>General</c:formatCode>
                <c:ptCount val="16"/>
                <c:pt idx="0">
                  <c:v>4.5999999999999996</c:v>
                </c:pt>
                <c:pt idx="1">
                  <c:v>4.9000000000000004</c:v>
                </c:pt>
                <c:pt idx="2">
                  <c:v>-2.6</c:v>
                </c:pt>
                <c:pt idx="3">
                  <c:v>0.9</c:v>
                </c:pt>
                <c:pt idx="4">
                  <c:v>3</c:v>
                </c:pt>
                <c:pt idx="5">
                  <c:v>-17</c:v>
                </c:pt>
                <c:pt idx="6">
                  <c:v>-4.8</c:v>
                </c:pt>
                <c:pt idx="7">
                  <c:v>-1.5</c:v>
                </c:pt>
                <c:pt idx="8">
                  <c:v>1.5</c:v>
                </c:pt>
                <c:pt idx="9">
                  <c:v>2.9</c:v>
                </c:pt>
                <c:pt idx="10">
                  <c:v>-2.74</c:v>
                </c:pt>
                <c:pt idx="11">
                  <c:v>-3.6</c:v>
                </c:pt>
                <c:pt idx="12">
                  <c:v>-2.1</c:v>
                </c:pt>
                <c:pt idx="13">
                  <c:v>-5.7</c:v>
                </c:pt>
                <c:pt idx="14">
                  <c:v>-13.5</c:v>
                </c:pt>
                <c:pt idx="15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D41-409A-B3D0-F8E136C5CC71}"/>
            </c:ext>
          </c:extLst>
        </c:ser>
        <c:ser>
          <c:idx val="4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(Trdata!$M$69,Trdata!$M$70,Trdata!$M$71,Trdata!$M$72,Trdata!$M$73,Trdata!$M$76,Trdata!$M$77,Trdata!$M$82,Trdata!$M$84,Trdata!$M$85)</c:f>
              <c:numCache>
                <c:formatCode>General</c:formatCode>
                <c:ptCount val="10"/>
                <c:pt idx="0">
                  <c:v>2015</c:v>
                </c:pt>
                <c:pt idx="1">
                  <c:v>2015</c:v>
                </c:pt>
                <c:pt idx="2">
                  <c:v>2020</c:v>
                </c:pt>
                <c:pt idx="3">
                  <c:v>2015</c:v>
                </c:pt>
                <c:pt idx="4">
                  <c:v>2020</c:v>
                </c:pt>
                <c:pt idx="5">
                  <c:v>2022</c:v>
                </c:pt>
                <c:pt idx="6">
                  <c:v>2022</c:v>
                </c:pt>
                <c:pt idx="7">
                  <c:v>2021</c:v>
                </c:pt>
                <c:pt idx="8">
                  <c:v>2022</c:v>
                </c:pt>
                <c:pt idx="9">
                  <c:v>2022</c:v>
                </c:pt>
              </c:numCache>
            </c:numRef>
          </c:xVal>
          <c:yVal>
            <c:numRef>
              <c:f>(Trdata!$E$69,Trdata!$E$70,Trdata!$E$71,Trdata!$E$72,Trdata!$E$73,Trdata!$E$76,Trdata!$E$77,Trdata!$E$82,Trdata!$E$84,Trdata!$E$85)</c:f>
              <c:numCache>
                <c:formatCode>General</c:formatCode>
                <c:ptCount val="10"/>
                <c:pt idx="0">
                  <c:v>1.6</c:v>
                </c:pt>
                <c:pt idx="1">
                  <c:v>-6.3</c:v>
                </c:pt>
                <c:pt idx="2">
                  <c:v>0.03</c:v>
                </c:pt>
                <c:pt idx="3">
                  <c:v>-6.5</c:v>
                </c:pt>
                <c:pt idx="4">
                  <c:v>2.2999999999999998</c:v>
                </c:pt>
                <c:pt idx="5">
                  <c:v>-5</c:v>
                </c:pt>
                <c:pt idx="6">
                  <c:v>-5.08</c:v>
                </c:pt>
                <c:pt idx="7">
                  <c:v>-9</c:v>
                </c:pt>
                <c:pt idx="8">
                  <c:v>-3</c:v>
                </c:pt>
                <c:pt idx="9">
                  <c:v>-4.0999999999999996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D41-409A-B3D0-F8E136C5CC71}"/>
            </c:ext>
          </c:extLst>
        </c:ser>
        <c:ser>
          <c:idx val="0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Trdata!$M$2:$M$97</c:f>
              <c:numCache>
                <c:formatCode>General</c:formatCode>
                <c:ptCount val="96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2019</c:v>
                </c:pt>
                <c:pt idx="4">
                  <c:v>2016</c:v>
                </c:pt>
                <c:pt idx="5">
                  <c:v>2015</c:v>
                </c:pt>
                <c:pt idx="6">
                  <c:v>2012</c:v>
                </c:pt>
                <c:pt idx="7">
                  <c:v>2015</c:v>
                </c:pt>
                <c:pt idx="8">
                  <c:v>2013</c:v>
                </c:pt>
                <c:pt idx="9">
                  <c:v>2016</c:v>
                </c:pt>
                <c:pt idx="10">
                  <c:v>2013</c:v>
                </c:pt>
                <c:pt idx="11">
                  <c:v>2018</c:v>
                </c:pt>
                <c:pt idx="12">
                  <c:v>2018</c:v>
                </c:pt>
                <c:pt idx="13">
                  <c:v>2021</c:v>
                </c:pt>
                <c:pt idx="14">
                  <c:v>2020</c:v>
                </c:pt>
                <c:pt idx="15">
                  <c:v>2021</c:v>
                </c:pt>
                <c:pt idx="16">
                  <c:v>2020</c:v>
                </c:pt>
                <c:pt idx="17">
                  <c:v>2020</c:v>
                </c:pt>
                <c:pt idx="18">
                  <c:v>2020</c:v>
                </c:pt>
                <c:pt idx="19">
                  <c:v>2014</c:v>
                </c:pt>
                <c:pt idx="20">
                  <c:v>2017</c:v>
                </c:pt>
                <c:pt idx="21">
                  <c:v>2015</c:v>
                </c:pt>
                <c:pt idx="22">
                  <c:v>2015</c:v>
                </c:pt>
                <c:pt idx="23">
                  <c:v>2018</c:v>
                </c:pt>
                <c:pt idx="24">
                  <c:v>2012</c:v>
                </c:pt>
                <c:pt idx="25">
                  <c:v>2013</c:v>
                </c:pt>
                <c:pt idx="26">
                  <c:v>2013</c:v>
                </c:pt>
                <c:pt idx="27">
                  <c:v>2013</c:v>
                </c:pt>
                <c:pt idx="28">
                  <c:v>2014</c:v>
                </c:pt>
                <c:pt idx="29">
                  <c:v>2016</c:v>
                </c:pt>
                <c:pt idx="30">
                  <c:v>2017</c:v>
                </c:pt>
                <c:pt idx="31">
                  <c:v>2017</c:v>
                </c:pt>
                <c:pt idx="32">
                  <c:v>2017</c:v>
                </c:pt>
                <c:pt idx="33">
                  <c:v>2017</c:v>
                </c:pt>
                <c:pt idx="34">
                  <c:v>2017</c:v>
                </c:pt>
                <c:pt idx="35">
                  <c:v>2018</c:v>
                </c:pt>
                <c:pt idx="36">
                  <c:v>2018</c:v>
                </c:pt>
                <c:pt idx="37">
                  <c:v>2019</c:v>
                </c:pt>
                <c:pt idx="38">
                  <c:v>2019</c:v>
                </c:pt>
                <c:pt idx="39">
                  <c:v>2019</c:v>
                </c:pt>
                <c:pt idx="40">
                  <c:v>2017</c:v>
                </c:pt>
                <c:pt idx="41">
                  <c:v>2020</c:v>
                </c:pt>
                <c:pt idx="42">
                  <c:v>2020</c:v>
                </c:pt>
                <c:pt idx="43">
                  <c:v>2018</c:v>
                </c:pt>
                <c:pt idx="44">
                  <c:v>2018</c:v>
                </c:pt>
                <c:pt idx="45">
                  <c:v>2019</c:v>
                </c:pt>
                <c:pt idx="46">
                  <c:v>2016</c:v>
                </c:pt>
                <c:pt idx="47">
                  <c:v>2018</c:v>
                </c:pt>
                <c:pt idx="48">
                  <c:v>2011</c:v>
                </c:pt>
                <c:pt idx="49">
                  <c:v>2011</c:v>
                </c:pt>
                <c:pt idx="50">
                  <c:v>2011</c:v>
                </c:pt>
                <c:pt idx="51">
                  <c:v>2011</c:v>
                </c:pt>
                <c:pt idx="52">
                  <c:v>2011</c:v>
                </c:pt>
                <c:pt idx="53">
                  <c:v>2015</c:v>
                </c:pt>
                <c:pt idx="54">
                  <c:v>2013</c:v>
                </c:pt>
                <c:pt idx="55">
                  <c:v>2019</c:v>
                </c:pt>
                <c:pt idx="56">
                  <c:v>2014</c:v>
                </c:pt>
                <c:pt idx="57">
                  <c:v>2014</c:v>
                </c:pt>
                <c:pt idx="58">
                  <c:v>2013</c:v>
                </c:pt>
                <c:pt idx="59">
                  <c:v>2011</c:v>
                </c:pt>
                <c:pt idx="60">
                  <c:v>2008</c:v>
                </c:pt>
                <c:pt idx="61">
                  <c:v>2014</c:v>
                </c:pt>
                <c:pt idx="62">
                  <c:v>2016</c:v>
                </c:pt>
                <c:pt idx="63">
                  <c:v>2005</c:v>
                </c:pt>
                <c:pt idx="64">
                  <c:v>2007</c:v>
                </c:pt>
                <c:pt idx="65">
                  <c:v>2016</c:v>
                </c:pt>
                <c:pt idx="66">
                  <c:v>2017</c:v>
                </c:pt>
                <c:pt idx="67">
                  <c:v>2015</c:v>
                </c:pt>
                <c:pt idx="68">
                  <c:v>2015</c:v>
                </c:pt>
                <c:pt idx="69">
                  <c:v>2020</c:v>
                </c:pt>
                <c:pt idx="70">
                  <c:v>2015</c:v>
                </c:pt>
                <c:pt idx="71">
                  <c:v>2020</c:v>
                </c:pt>
                <c:pt idx="72">
                  <c:v>2021</c:v>
                </c:pt>
                <c:pt idx="73">
                  <c:v>2020</c:v>
                </c:pt>
                <c:pt idx="74">
                  <c:v>2022</c:v>
                </c:pt>
                <c:pt idx="75">
                  <c:v>2022</c:v>
                </c:pt>
                <c:pt idx="76">
                  <c:v>2017</c:v>
                </c:pt>
                <c:pt idx="77">
                  <c:v>2020</c:v>
                </c:pt>
                <c:pt idx="78">
                  <c:v>2020</c:v>
                </c:pt>
                <c:pt idx="79">
                  <c:v>2021</c:v>
                </c:pt>
                <c:pt idx="80">
                  <c:v>2021</c:v>
                </c:pt>
                <c:pt idx="81">
                  <c:v>2022</c:v>
                </c:pt>
                <c:pt idx="82">
                  <c:v>2022</c:v>
                </c:pt>
                <c:pt idx="83">
                  <c:v>2022</c:v>
                </c:pt>
              </c:numCache>
            </c:numRef>
          </c:xVal>
          <c:yVal>
            <c:numRef>
              <c:f>Trdata!$N$2:$N$97</c:f>
              <c:numCache>
                <c:formatCode>General</c:formatCode>
                <c:ptCount val="96"/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Trdata!$E$1</c15:sqref>
                        </c15:formulaRef>
                      </c:ext>
                    </c:extLst>
                    <c:strCache>
                      <c:ptCount val="1"/>
                      <c:pt idx="0">
                        <c:v>Output power (dBm)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E-6D41-409A-B3D0-F8E136C5C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015984"/>
        <c:axId val="639531088"/>
      </c:scatterChart>
      <c:valAx>
        <c:axId val="752015984"/>
        <c:scaling>
          <c:orientation val="minMax"/>
          <c:max val="2035"/>
          <c:min val="200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531088"/>
        <c:crossesAt val="-50"/>
        <c:crossBetween val="midCat"/>
      </c:valAx>
      <c:valAx>
        <c:axId val="639531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Output power (dBm)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20159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30828</xdr:colOff>
      <xdr:row>2</xdr:row>
      <xdr:rowOff>145820</xdr:rowOff>
    </xdr:from>
    <xdr:to>
      <xdr:col>33</xdr:col>
      <xdr:colOff>648047</xdr:colOff>
      <xdr:row>18</xdr:row>
      <xdr:rowOff>183919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DD7A8A95-60DE-4CDE-97EB-A51D61704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50223</xdr:colOff>
      <xdr:row>19</xdr:row>
      <xdr:rowOff>103909</xdr:rowOff>
    </xdr:from>
    <xdr:to>
      <xdr:col>34</xdr:col>
      <xdr:colOff>692</xdr:colOff>
      <xdr:row>35</xdr:row>
      <xdr:rowOff>142009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C031ADD4-DAB8-481E-ABE6-3D41595E7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41565</xdr:colOff>
      <xdr:row>20</xdr:row>
      <xdr:rowOff>25977</xdr:rowOff>
    </xdr:from>
    <xdr:to>
      <xdr:col>40</xdr:col>
      <xdr:colOff>658783</xdr:colOff>
      <xdr:row>36</xdr:row>
      <xdr:rowOff>64077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8247EDC2-2448-413D-BDF9-B2EFC5802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84860</xdr:colOff>
      <xdr:row>36</xdr:row>
      <xdr:rowOff>107373</xdr:rowOff>
    </xdr:from>
    <xdr:to>
      <xdr:col>34</xdr:col>
      <xdr:colOff>35329</xdr:colOff>
      <xdr:row>52</xdr:row>
      <xdr:rowOff>145473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413F0BC1-06A3-42E0-B017-BCFC5EB7B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27709</xdr:colOff>
      <xdr:row>2</xdr:row>
      <xdr:rowOff>204354</xdr:rowOff>
    </xdr:from>
    <xdr:to>
      <xdr:col>40</xdr:col>
      <xdr:colOff>644928</xdr:colOff>
      <xdr:row>19</xdr:row>
      <xdr:rowOff>13855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100F3249-9842-471A-8136-2420BB34D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290599</xdr:colOff>
      <xdr:row>3</xdr:row>
      <xdr:rowOff>107719</xdr:rowOff>
    </xdr:from>
    <xdr:to>
      <xdr:col>48</xdr:col>
      <xdr:colOff>241933</xdr:colOff>
      <xdr:row>19</xdr:row>
      <xdr:rowOff>145818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DB4472B5-AD2C-41B8-9AD5-40934363D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41</xdr:col>
      <xdr:colOff>285750</xdr:colOff>
      <xdr:row>36</xdr:row>
      <xdr:rowOff>108858</xdr:rowOff>
    </xdr:from>
    <xdr:to>
      <xdr:col>48</xdr:col>
      <xdr:colOff>236219</xdr:colOff>
      <xdr:row>52</xdr:row>
      <xdr:rowOff>146958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62F59616-A59D-4867-9263-F8E65EFB2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204107</xdr:colOff>
      <xdr:row>20</xdr:row>
      <xdr:rowOff>27214</xdr:rowOff>
    </xdr:from>
    <xdr:to>
      <xdr:col>48</xdr:col>
      <xdr:colOff>150766</xdr:colOff>
      <xdr:row>36</xdr:row>
      <xdr:rowOff>65315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162522F3-B0BD-4399-BEB5-5D2575D4F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85824</xdr:colOff>
      <xdr:row>37</xdr:row>
      <xdr:rowOff>95647</xdr:rowOff>
    </xdr:from>
    <xdr:to>
      <xdr:col>41</xdr:col>
      <xdr:colOff>253736</xdr:colOff>
      <xdr:row>54</xdr:row>
      <xdr:rowOff>15241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1676A6-6501-45AB-B1F1-E1F26DCF7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D850B-16E1-49EA-A736-47DD31B66F5E}">
  <dimension ref="A1:AB97"/>
  <sheetViews>
    <sheetView tabSelected="1" topLeftCell="S27" zoomScaleNormal="100" workbookViewId="0">
      <selection activeCell="AH55" sqref="AH55"/>
    </sheetView>
  </sheetViews>
  <sheetFormatPr defaultRowHeight="18" x14ac:dyDescent="0.45"/>
  <cols>
    <col min="10" max="10" width="18.8984375" customWidth="1"/>
    <col min="12" max="12" width="14.59765625" customWidth="1"/>
    <col min="14" max="14" width="20.59765625" customWidth="1"/>
  </cols>
  <sheetData>
    <row r="1" spans="1:28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3"/>
      <c r="P1" s="4" t="s">
        <v>14</v>
      </c>
      <c r="Q1" s="5" t="s">
        <v>15</v>
      </c>
      <c r="R1" s="5" t="s">
        <v>99</v>
      </c>
      <c r="S1" s="5" t="s">
        <v>100</v>
      </c>
      <c r="T1" s="5" t="s">
        <v>101</v>
      </c>
      <c r="U1" s="5" t="s">
        <v>105</v>
      </c>
      <c r="V1" s="5" t="s">
        <v>106</v>
      </c>
      <c r="W1" s="5" t="s">
        <v>107</v>
      </c>
      <c r="X1" s="5" t="s">
        <v>16</v>
      </c>
      <c r="Y1" s="5" t="s">
        <v>102</v>
      </c>
      <c r="Z1" s="5" t="s">
        <v>103</v>
      </c>
      <c r="AA1" s="5" t="s">
        <v>104</v>
      </c>
      <c r="AB1" s="6" t="s">
        <v>17</v>
      </c>
    </row>
    <row r="2" spans="1:28" x14ac:dyDescent="0.45">
      <c r="A2" s="7"/>
      <c r="B2" s="7">
        <v>460</v>
      </c>
      <c r="C2" s="7" t="e">
        <f>NA()</f>
        <v>#N/A</v>
      </c>
      <c r="D2" s="7">
        <v>25</v>
      </c>
      <c r="E2" s="7">
        <v>-1.8</v>
      </c>
      <c r="F2" s="7">
        <v>1.47</v>
      </c>
      <c r="G2" s="7">
        <v>4.4999999999999998E-2</v>
      </c>
      <c r="H2" s="7" t="e">
        <f>NA()</f>
        <v>#N/A</v>
      </c>
      <c r="I2" s="7">
        <v>3.94</v>
      </c>
      <c r="J2" s="7">
        <v>19.3</v>
      </c>
      <c r="K2" s="7" t="s">
        <v>31</v>
      </c>
      <c r="L2" s="7" t="s">
        <v>21</v>
      </c>
      <c r="M2" s="7">
        <v>2020</v>
      </c>
      <c r="N2" s="8"/>
      <c r="O2" s="9"/>
      <c r="P2" s="10">
        <f>IF(ISERROR(SEARCH("*Japan*",L2)),E2,NA())</f>
        <v>-1.8</v>
      </c>
      <c r="Q2" s="11" t="e">
        <f t="shared" ref="Q2:Q31" si="0">IF(ISERROR(SEARCH("*Japan*",L2)),NA(),E2)</f>
        <v>#N/A</v>
      </c>
      <c r="R2" s="11">
        <f>IF(ISERROR(SEARCH("*CMOS*",L2)),NA(),E2)</f>
        <v>-1.8</v>
      </c>
      <c r="S2" s="11" t="e">
        <f>IF(ISERROR(SEARCH("*SiGe*",L2)),NA(),E2)</f>
        <v>#N/A</v>
      </c>
      <c r="T2" s="11" t="e">
        <f>IF(ISERROR(SEARCH("*InP*",L2)),NA(),E2)</f>
        <v>#N/A</v>
      </c>
      <c r="U2" s="11">
        <f>IF(ISERROR(SEARCH("*CMOS*",L2)),NA(),G2)</f>
        <v>4.4999999999999998E-2</v>
      </c>
      <c r="V2" s="11" t="e">
        <f>IF(ISERROR(SEARCH("*SiGe*",L2)),NA(),G2)</f>
        <v>#N/A</v>
      </c>
      <c r="W2" s="11" t="e">
        <f>IF(ISERROR(SEARCH("*InP*",L2)),NA(),G2)</f>
        <v>#N/A</v>
      </c>
      <c r="X2" s="11">
        <f>10^(E2/10)/I2</f>
        <v>0.16768869238771472</v>
      </c>
      <c r="Y2" s="11">
        <f>IF(ISERROR(SEARCH("*CMOS*",L2)),NA(),X2)</f>
        <v>0.16768869238771472</v>
      </c>
      <c r="Z2" s="11" t="e">
        <f>IF(ISERROR(SEARCH("*SiGe*",L2)),NA(),X2)</f>
        <v>#N/A</v>
      </c>
      <c r="AA2" s="11" t="e">
        <f>IF(ISERROR(SEARCH("*InP*",L2)),NA(),X2)</f>
        <v>#N/A</v>
      </c>
      <c r="AB2" s="6" t="s">
        <v>18</v>
      </c>
    </row>
    <row r="3" spans="1:28" x14ac:dyDescent="0.45">
      <c r="A3" s="7"/>
      <c r="B3" s="7">
        <v>344</v>
      </c>
      <c r="C3" s="7" t="e">
        <f>NA()</f>
        <v>#N/A</v>
      </c>
      <c r="D3" s="7" t="s">
        <v>32</v>
      </c>
      <c r="E3" s="7">
        <v>-6.8</v>
      </c>
      <c r="F3" s="7">
        <v>0.45</v>
      </c>
      <c r="G3" s="7">
        <v>4.5999999999999999E-2</v>
      </c>
      <c r="H3" s="7" t="e">
        <f>NA()</f>
        <v>#N/A</v>
      </c>
      <c r="I3" s="7">
        <v>1.2</v>
      </c>
      <c r="J3" s="7">
        <v>4.9000000000000004</v>
      </c>
      <c r="K3" s="7" t="s">
        <v>26</v>
      </c>
      <c r="L3" s="7" t="s">
        <v>22</v>
      </c>
      <c r="M3" s="7">
        <v>2019</v>
      </c>
      <c r="N3" s="8"/>
      <c r="O3" s="9"/>
      <c r="P3" s="10">
        <f t="shared" ref="P3:P31" si="1">IF(ISERROR(SEARCH("*Japan*",L3)),E3,NA())</f>
        <v>-6.8</v>
      </c>
      <c r="Q3" s="11" t="e">
        <f t="shared" si="0"/>
        <v>#N/A</v>
      </c>
      <c r="R3" s="11" t="e">
        <f t="shared" ref="R3:R66" si="2">IF(ISERROR(SEARCH("*CMOS*",L3)),NA(),E3)</f>
        <v>#N/A</v>
      </c>
      <c r="S3" s="11">
        <f t="shared" ref="S3:S66" si="3">IF(ISERROR(SEARCH("*SiGe*",L3)),NA(),E3)</f>
        <v>-6.8</v>
      </c>
      <c r="T3" s="11" t="e">
        <f t="shared" ref="T3:T66" si="4">IF(ISERROR(SEARCH("*InP*",L3)),NA(),E3)</f>
        <v>#N/A</v>
      </c>
      <c r="U3" s="11" t="e">
        <f t="shared" ref="U3:U66" si="5">IF(ISERROR(SEARCH("*CMOS*",L3)),NA(),G3)</f>
        <v>#N/A</v>
      </c>
      <c r="V3" s="11">
        <f t="shared" ref="V3:V66" si="6">IF(ISERROR(SEARCH("*SiGe*",L3)),NA(),G3)</f>
        <v>4.5999999999999999E-2</v>
      </c>
      <c r="W3" s="11" t="e">
        <f t="shared" ref="W3:W66" si="7">IF(ISERROR(SEARCH("*InP*",L3)),NA(),G3)</f>
        <v>#N/A</v>
      </c>
      <c r="X3" s="11">
        <f t="shared" ref="X3:X66" si="8">10^(E3/10)/I3</f>
        <v>0.17410801090450331</v>
      </c>
      <c r="Y3" s="11" t="e">
        <f t="shared" ref="Y3:Y66" si="9">IF(ISERROR(SEARCH("*CMOS*",L3)),NA(),X3)</f>
        <v>#N/A</v>
      </c>
      <c r="Z3" s="11">
        <f t="shared" ref="Z3:Z66" si="10">IF(ISERROR(SEARCH("*SiGe*",L3)),NA(),X3)</f>
        <v>0.17410801090450331</v>
      </c>
      <c r="AA3" s="11" t="e">
        <f t="shared" ref="AA3:AA66" si="11">IF(ISERROR(SEARCH("*InP*",L3)),NA(),X3)</f>
        <v>#N/A</v>
      </c>
    </row>
    <row r="4" spans="1:28" x14ac:dyDescent="0.45">
      <c r="A4" s="7"/>
      <c r="B4" s="7">
        <v>342</v>
      </c>
      <c r="C4" s="7" t="e">
        <f>NA()</f>
        <v>#N/A</v>
      </c>
      <c r="D4" s="7" t="s">
        <v>33</v>
      </c>
      <c r="E4" s="7">
        <v>-10.5</v>
      </c>
      <c r="F4" s="7">
        <v>0.42499999999999999</v>
      </c>
      <c r="G4" s="7">
        <v>2.1000000000000001E-2</v>
      </c>
      <c r="H4" s="7" t="e">
        <f>NA()</f>
        <v>#N/A</v>
      </c>
      <c r="I4" s="7">
        <v>1.33</v>
      </c>
      <c r="J4" s="7">
        <v>1.2</v>
      </c>
      <c r="K4" s="7" t="s">
        <v>31</v>
      </c>
      <c r="L4" s="7" t="s">
        <v>22</v>
      </c>
      <c r="M4" s="7">
        <v>2018</v>
      </c>
      <c r="N4" s="8"/>
      <c r="O4" s="9"/>
      <c r="P4" s="10">
        <f t="shared" si="1"/>
        <v>-10.5</v>
      </c>
      <c r="Q4" s="11" t="e">
        <f t="shared" si="0"/>
        <v>#N/A</v>
      </c>
      <c r="R4" s="11" t="e">
        <f t="shared" si="2"/>
        <v>#N/A</v>
      </c>
      <c r="S4" s="11">
        <f t="shared" si="3"/>
        <v>-10.5</v>
      </c>
      <c r="T4" s="11" t="e">
        <f t="shared" si="4"/>
        <v>#N/A</v>
      </c>
      <c r="U4" s="11" t="e">
        <f t="shared" si="5"/>
        <v>#N/A</v>
      </c>
      <c r="V4" s="11">
        <f t="shared" si="6"/>
        <v>2.1000000000000001E-2</v>
      </c>
      <c r="W4" s="11" t="e">
        <f t="shared" si="7"/>
        <v>#N/A</v>
      </c>
      <c r="X4" s="11">
        <f t="shared" si="8"/>
        <v>6.7011348731860557E-2</v>
      </c>
      <c r="Y4" s="11" t="e">
        <f t="shared" si="9"/>
        <v>#N/A</v>
      </c>
      <c r="Z4" s="11">
        <f t="shared" si="10"/>
        <v>6.7011348731860557E-2</v>
      </c>
      <c r="AA4" s="11" t="e">
        <f t="shared" si="11"/>
        <v>#N/A</v>
      </c>
    </row>
    <row r="5" spans="1:28" x14ac:dyDescent="0.45">
      <c r="A5" s="7"/>
      <c r="B5" s="7">
        <v>531.5</v>
      </c>
      <c r="C5" s="7" t="e">
        <f>NA()</f>
        <v>#N/A</v>
      </c>
      <c r="D5" s="7" t="s">
        <v>33</v>
      </c>
      <c r="E5" s="7">
        <v>-12</v>
      </c>
      <c r="F5" s="7">
        <v>0.26</v>
      </c>
      <c r="G5" s="7">
        <v>2.4E-2</v>
      </c>
      <c r="H5" s="7" t="e">
        <f>NA()</f>
        <v>#N/A</v>
      </c>
      <c r="I5" s="7">
        <v>2.5</v>
      </c>
      <c r="J5" s="7">
        <v>2.2999999999999998</v>
      </c>
      <c r="K5" s="7">
        <v>60</v>
      </c>
      <c r="L5" s="7" t="s">
        <v>23</v>
      </c>
      <c r="M5" s="7">
        <v>2019</v>
      </c>
      <c r="N5" s="8"/>
      <c r="O5" s="9"/>
      <c r="P5" s="10">
        <f t="shared" si="1"/>
        <v>-12</v>
      </c>
      <c r="Q5" s="11" t="e">
        <f t="shared" si="0"/>
        <v>#N/A</v>
      </c>
      <c r="R5" s="11">
        <f t="shared" si="2"/>
        <v>-12</v>
      </c>
      <c r="S5" s="11" t="e">
        <f t="shared" si="3"/>
        <v>#N/A</v>
      </c>
      <c r="T5" s="11" t="e">
        <f t="shared" si="4"/>
        <v>#N/A</v>
      </c>
      <c r="U5" s="11">
        <f t="shared" si="5"/>
        <v>2.4E-2</v>
      </c>
      <c r="V5" s="11" t="e">
        <f t="shared" si="6"/>
        <v>#N/A</v>
      </c>
      <c r="W5" s="11" t="e">
        <f t="shared" si="7"/>
        <v>#N/A</v>
      </c>
      <c r="X5" s="11">
        <f t="shared" si="8"/>
        <v>2.5238293779207728E-2</v>
      </c>
      <c r="Y5" s="11">
        <f t="shared" si="9"/>
        <v>2.5238293779207728E-2</v>
      </c>
      <c r="Z5" s="11" t="e">
        <f t="shared" si="10"/>
        <v>#N/A</v>
      </c>
      <c r="AA5" s="11" t="e">
        <f t="shared" si="11"/>
        <v>#N/A</v>
      </c>
    </row>
    <row r="6" spans="1:28" x14ac:dyDescent="0.45">
      <c r="A6" s="7"/>
      <c r="B6" s="7">
        <v>390</v>
      </c>
      <c r="C6" s="7" t="e">
        <f>NA()</f>
        <v>#N/A</v>
      </c>
      <c r="D6" s="7" t="s">
        <v>34</v>
      </c>
      <c r="E6" s="7">
        <v>-7</v>
      </c>
      <c r="F6" s="7">
        <v>1.5</v>
      </c>
      <c r="G6" s="7">
        <v>1.2999999999999999E-2</v>
      </c>
      <c r="H6" s="7" t="e">
        <f>NA()</f>
        <v>#N/A</v>
      </c>
      <c r="I6" s="7">
        <v>10.5</v>
      </c>
      <c r="J6" s="7">
        <v>8</v>
      </c>
      <c r="K6" s="7">
        <v>75</v>
      </c>
      <c r="L6" s="7" t="s">
        <v>24</v>
      </c>
      <c r="M6" s="7">
        <v>2016</v>
      </c>
      <c r="N6" s="8"/>
      <c r="O6" s="9"/>
      <c r="P6" s="10">
        <f t="shared" si="1"/>
        <v>-7</v>
      </c>
      <c r="Q6" s="11" t="e">
        <f t="shared" si="0"/>
        <v>#N/A</v>
      </c>
      <c r="R6" s="11">
        <f t="shared" si="2"/>
        <v>-7</v>
      </c>
      <c r="S6" s="11" t="e">
        <f t="shared" si="3"/>
        <v>#N/A</v>
      </c>
      <c r="T6" s="11" t="e">
        <f t="shared" si="4"/>
        <v>#N/A</v>
      </c>
      <c r="U6" s="11">
        <f t="shared" si="5"/>
        <v>1.2999999999999999E-2</v>
      </c>
      <c r="V6" s="11" t="e">
        <f t="shared" si="6"/>
        <v>#N/A</v>
      </c>
      <c r="W6" s="11" t="e">
        <f t="shared" si="7"/>
        <v>#N/A</v>
      </c>
      <c r="X6" s="11">
        <f t="shared" si="8"/>
        <v>1.9002498237798853E-2</v>
      </c>
      <c r="Y6" s="11">
        <f t="shared" si="9"/>
        <v>1.9002498237798853E-2</v>
      </c>
      <c r="Z6" s="11" t="e">
        <f t="shared" si="10"/>
        <v>#N/A</v>
      </c>
      <c r="AA6" s="11" t="e">
        <f t="shared" si="11"/>
        <v>#N/A</v>
      </c>
    </row>
    <row r="7" spans="1:28" x14ac:dyDescent="0.45">
      <c r="A7" s="7"/>
      <c r="B7" s="7">
        <v>338</v>
      </c>
      <c r="C7" s="7" t="e">
        <f>NA()</f>
        <v>#N/A</v>
      </c>
      <c r="D7" s="7" t="s">
        <v>35</v>
      </c>
      <c r="E7" s="7">
        <v>-0.9</v>
      </c>
      <c r="F7" s="7">
        <v>1.54</v>
      </c>
      <c r="G7" s="7">
        <v>5.2999999999999999E-2</v>
      </c>
      <c r="H7" s="7" t="e">
        <f>NA()</f>
        <v>#N/A</v>
      </c>
      <c r="I7" s="7">
        <v>3.9</v>
      </c>
      <c r="J7" s="7">
        <v>17</v>
      </c>
      <c r="K7" s="7" t="s">
        <v>27</v>
      </c>
      <c r="L7" s="7" t="s">
        <v>21</v>
      </c>
      <c r="M7" s="7">
        <v>2015</v>
      </c>
      <c r="N7" s="8"/>
      <c r="O7" s="9"/>
      <c r="P7" s="10">
        <f t="shared" si="1"/>
        <v>-0.9</v>
      </c>
      <c r="Q7" s="11" t="e">
        <f t="shared" si="0"/>
        <v>#N/A</v>
      </c>
      <c r="R7" s="11">
        <f t="shared" si="2"/>
        <v>-0.9</v>
      </c>
      <c r="S7" s="11" t="e">
        <f t="shared" si="3"/>
        <v>#N/A</v>
      </c>
      <c r="T7" s="11" t="e">
        <f t="shared" si="4"/>
        <v>#N/A</v>
      </c>
      <c r="U7" s="11">
        <f t="shared" si="5"/>
        <v>5.2999999999999999E-2</v>
      </c>
      <c r="V7" s="11" t="e">
        <f t="shared" si="6"/>
        <v>#N/A</v>
      </c>
      <c r="W7" s="11" t="e">
        <f t="shared" si="7"/>
        <v>#N/A</v>
      </c>
      <c r="X7" s="11">
        <f t="shared" si="8"/>
        <v>0.20841808106771775</v>
      </c>
      <c r="Y7" s="11">
        <f t="shared" si="9"/>
        <v>0.20841808106771775</v>
      </c>
      <c r="Z7" s="11" t="e">
        <f t="shared" si="10"/>
        <v>#N/A</v>
      </c>
      <c r="AA7" s="11" t="e">
        <f t="shared" si="11"/>
        <v>#N/A</v>
      </c>
    </row>
    <row r="8" spans="1:28" x14ac:dyDescent="0.45">
      <c r="A8" s="7"/>
      <c r="B8" s="7">
        <v>280</v>
      </c>
      <c r="C8" s="7" t="e">
        <f>NA()</f>
        <v>#N/A</v>
      </c>
      <c r="D8" s="7" t="s">
        <v>35</v>
      </c>
      <c r="E8" s="7">
        <v>-7.2</v>
      </c>
      <c r="F8" s="7">
        <v>0.81</v>
      </c>
      <c r="G8" s="7">
        <v>2.35E-2</v>
      </c>
      <c r="H8" s="7" t="e">
        <f>NA()</f>
        <v>#N/A</v>
      </c>
      <c r="I8" s="7">
        <v>7.2</v>
      </c>
      <c r="J8" s="7">
        <v>9.4</v>
      </c>
      <c r="K8" s="7" t="s">
        <v>28</v>
      </c>
      <c r="L8" s="7" t="s">
        <v>24</v>
      </c>
      <c r="M8" s="7">
        <v>2012</v>
      </c>
      <c r="N8" s="8"/>
      <c r="O8" s="9"/>
      <c r="P8" s="10">
        <f t="shared" si="1"/>
        <v>-7.2</v>
      </c>
      <c r="Q8" s="11" t="e">
        <f t="shared" si="0"/>
        <v>#N/A</v>
      </c>
      <c r="R8" s="11">
        <f t="shared" si="2"/>
        <v>-7.2</v>
      </c>
      <c r="S8" s="11" t="e">
        <f t="shared" si="3"/>
        <v>#N/A</v>
      </c>
      <c r="T8" s="11" t="e">
        <f t="shared" si="4"/>
        <v>#N/A</v>
      </c>
      <c r="U8" s="11">
        <f t="shared" si="5"/>
        <v>2.35E-2</v>
      </c>
      <c r="V8" s="11" t="e">
        <f t="shared" si="6"/>
        <v>#N/A</v>
      </c>
      <c r="W8" s="11" t="e">
        <f t="shared" si="7"/>
        <v>#N/A</v>
      </c>
      <c r="X8" s="11">
        <f t="shared" si="8"/>
        <v>2.6464732193933988E-2</v>
      </c>
      <c r="Y8" s="11">
        <f t="shared" si="9"/>
        <v>2.6464732193933988E-2</v>
      </c>
      <c r="Z8" s="11" t="e">
        <f t="shared" si="10"/>
        <v>#N/A</v>
      </c>
      <c r="AA8" s="11" t="e">
        <f t="shared" si="11"/>
        <v>#N/A</v>
      </c>
    </row>
    <row r="9" spans="1:28" x14ac:dyDescent="0.45">
      <c r="A9" s="7"/>
      <c r="B9" s="7">
        <v>317</v>
      </c>
      <c r="C9" s="7" t="e">
        <f>NA()</f>
        <v>#N/A</v>
      </c>
      <c r="D9" s="7" t="s">
        <v>35</v>
      </c>
      <c r="E9" s="7">
        <v>5.2</v>
      </c>
      <c r="F9" s="7">
        <v>0.61</v>
      </c>
      <c r="G9" s="7">
        <v>0.54</v>
      </c>
      <c r="H9" s="7" t="e">
        <f>NA()</f>
        <v>#N/A</v>
      </c>
      <c r="I9" s="7">
        <v>2.1</v>
      </c>
      <c r="J9" s="7">
        <v>22.5</v>
      </c>
      <c r="K9" s="7" t="s">
        <v>31</v>
      </c>
      <c r="L9" s="7" t="s">
        <v>22</v>
      </c>
      <c r="M9" s="7">
        <v>2015</v>
      </c>
      <c r="N9" s="8"/>
      <c r="O9" s="9"/>
      <c r="P9" s="10">
        <f t="shared" si="1"/>
        <v>5.2</v>
      </c>
      <c r="Q9" s="11" t="e">
        <f t="shared" si="0"/>
        <v>#N/A</v>
      </c>
      <c r="R9" s="11" t="e">
        <f t="shared" si="2"/>
        <v>#N/A</v>
      </c>
      <c r="S9" s="11">
        <f t="shared" si="3"/>
        <v>5.2</v>
      </c>
      <c r="T9" s="11" t="e">
        <f t="shared" si="4"/>
        <v>#N/A</v>
      </c>
      <c r="U9" s="11" t="e">
        <f t="shared" si="5"/>
        <v>#N/A</v>
      </c>
      <c r="V9" s="11">
        <f t="shared" si="6"/>
        <v>0.54</v>
      </c>
      <c r="W9" s="11" t="e">
        <f t="shared" si="7"/>
        <v>#N/A</v>
      </c>
      <c r="X9" s="11">
        <f t="shared" si="8"/>
        <v>1.576814864202815</v>
      </c>
      <c r="Y9" s="11" t="e">
        <f t="shared" si="9"/>
        <v>#N/A</v>
      </c>
      <c r="Z9" s="11">
        <f t="shared" si="10"/>
        <v>1.576814864202815</v>
      </c>
      <c r="AA9" s="11" t="e">
        <f t="shared" si="11"/>
        <v>#N/A</v>
      </c>
    </row>
    <row r="10" spans="1:28" x14ac:dyDescent="0.45">
      <c r="A10" s="7"/>
      <c r="B10" s="7">
        <v>260</v>
      </c>
      <c r="C10" s="7" t="e">
        <f>NA()</f>
        <v>#N/A</v>
      </c>
      <c r="D10" s="7">
        <v>8</v>
      </c>
      <c r="E10" s="7">
        <v>0.5</v>
      </c>
      <c r="F10" s="7">
        <v>0.8</v>
      </c>
      <c r="G10" s="7">
        <v>0.14000000000000001</v>
      </c>
      <c r="H10" s="7" t="e">
        <f>NA()</f>
        <v>#N/A</v>
      </c>
      <c r="I10" s="7">
        <v>2.2999999999999998</v>
      </c>
      <c r="J10" s="7">
        <v>15.7</v>
      </c>
      <c r="K10" s="7" t="s">
        <v>31</v>
      </c>
      <c r="L10" s="7" t="s">
        <v>21</v>
      </c>
      <c r="M10" s="7">
        <v>2013</v>
      </c>
      <c r="N10" s="8"/>
      <c r="O10" s="9"/>
      <c r="P10" s="10">
        <f t="shared" si="1"/>
        <v>0.5</v>
      </c>
      <c r="Q10" s="11" t="e">
        <f t="shared" si="0"/>
        <v>#N/A</v>
      </c>
      <c r="R10" s="11">
        <f t="shared" si="2"/>
        <v>0.5</v>
      </c>
      <c r="S10" s="11" t="e">
        <f t="shared" si="3"/>
        <v>#N/A</v>
      </c>
      <c r="T10" s="11" t="e">
        <f t="shared" si="4"/>
        <v>#N/A</v>
      </c>
      <c r="U10" s="11">
        <f t="shared" si="5"/>
        <v>0.14000000000000001</v>
      </c>
      <c r="V10" s="11" t="e">
        <f t="shared" si="6"/>
        <v>#N/A</v>
      </c>
      <c r="W10" s="11" t="e">
        <f t="shared" si="7"/>
        <v>#N/A</v>
      </c>
      <c r="X10" s="11">
        <f t="shared" si="8"/>
        <v>0.48783411056607118</v>
      </c>
      <c r="Y10" s="11">
        <f t="shared" si="9"/>
        <v>0.48783411056607118</v>
      </c>
      <c r="Z10" s="11" t="e">
        <f t="shared" si="10"/>
        <v>#N/A</v>
      </c>
      <c r="AA10" s="11" t="e">
        <f t="shared" si="11"/>
        <v>#N/A</v>
      </c>
    </row>
    <row r="11" spans="1:28" x14ac:dyDescent="0.45">
      <c r="A11" s="7"/>
      <c r="B11" s="7">
        <v>296</v>
      </c>
      <c r="C11" s="7" t="e">
        <f>NA()</f>
        <v>#N/A</v>
      </c>
      <c r="D11" s="7" t="s">
        <v>36</v>
      </c>
      <c r="E11" s="7">
        <v>5.4</v>
      </c>
      <c r="F11" s="7">
        <v>6.7000000000000004E-2</v>
      </c>
      <c r="G11" s="7">
        <v>5.0999999999999996</v>
      </c>
      <c r="H11" s="7" t="e">
        <f>NA()</f>
        <v>#N/A</v>
      </c>
      <c r="I11" s="7">
        <v>2.2200000000000002</v>
      </c>
      <c r="J11" s="7">
        <v>22</v>
      </c>
      <c r="K11" s="7" t="s">
        <v>31</v>
      </c>
      <c r="L11" s="7" t="s">
        <v>21</v>
      </c>
      <c r="M11" s="7">
        <v>2016</v>
      </c>
      <c r="N11" s="8"/>
      <c r="O11" s="9"/>
      <c r="P11" s="10">
        <f t="shared" si="1"/>
        <v>5.4</v>
      </c>
      <c r="Q11" s="11" t="e">
        <f t="shared" si="0"/>
        <v>#N/A</v>
      </c>
      <c r="R11" s="11">
        <f t="shared" si="2"/>
        <v>5.4</v>
      </c>
      <c r="S11" s="11" t="e">
        <f t="shared" si="3"/>
        <v>#N/A</v>
      </c>
      <c r="T11" s="11" t="e">
        <f t="shared" si="4"/>
        <v>#N/A</v>
      </c>
      <c r="U11" s="11">
        <f t="shared" si="5"/>
        <v>5.0999999999999996</v>
      </c>
      <c r="V11" s="11" t="e">
        <f t="shared" si="6"/>
        <v>#N/A</v>
      </c>
      <c r="W11" s="11" t="e">
        <f t="shared" si="7"/>
        <v>#N/A</v>
      </c>
      <c r="X11" s="11">
        <f t="shared" si="8"/>
        <v>1.5618777047411336</v>
      </c>
      <c r="Y11" s="11">
        <f t="shared" si="9"/>
        <v>1.5618777047411336</v>
      </c>
      <c r="Z11" s="11" t="e">
        <f t="shared" si="10"/>
        <v>#N/A</v>
      </c>
      <c r="AA11" s="11" t="e">
        <f t="shared" si="11"/>
        <v>#N/A</v>
      </c>
    </row>
    <row r="12" spans="1:28" x14ac:dyDescent="0.45">
      <c r="A12" s="7"/>
      <c r="B12" s="7">
        <v>265</v>
      </c>
      <c r="C12" s="7" t="e">
        <f>NA()</f>
        <v>#N/A</v>
      </c>
      <c r="D12" s="7" t="s">
        <v>37</v>
      </c>
      <c r="E12" s="7" t="e">
        <f>NA()</f>
        <v>#N/A</v>
      </c>
      <c r="F12" s="7">
        <v>9.1999999999999998E-2</v>
      </c>
      <c r="G12" s="7" t="e">
        <f>NA()</f>
        <v>#N/A</v>
      </c>
      <c r="H12" s="7" t="e">
        <f>NA()</f>
        <v>#N/A</v>
      </c>
      <c r="I12" s="7">
        <v>1.56</v>
      </c>
      <c r="J12" s="7">
        <v>-6.6</v>
      </c>
      <c r="K12" s="7" t="s">
        <v>31</v>
      </c>
      <c r="L12" s="7" t="s">
        <v>21</v>
      </c>
      <c r="M12" s="7">
        <v>2013</v>
      </c>
      <c r="N12" s="8"/>
      <c r="O12" s="9"/>
      <c r="P12" s="10" t="e">
        <f t="shared" si="1"/>
        <v>#N/A</v>
      </c>
      <c r="Q12" s="11" t="e">
        <f t="shared" si="0"/>
        <v>#N/A</v>
      </c>
      <c r="R12" s="11" t="e">
        <f t="shared" si="2"/>
        <v>#N/A</v>
      </c>
      <c r="S12" s="11" t="e">
        <f t="shared" si="3"/>
        <v>#N/A</v>
      </c>
      <c r="T12" s="11" t="e">
        <f t="shared" si="4"/>
        <v>#N/A</v>
      </c>
      <c r="U12" s="11" t="e">
        <f t="shared" si="5"/>
        <v>#N/A</v>
      </c>
      <c r="V12" s="11" t="e">
        <f t="shared" si="6"/>
        <v>#N/A</v>
      </c>
      <c r="W12" s="11" t="e">
        <f t="shared" si="7"/>
        <v>#N/A</v>
      </c>
      <c r="X12" s="11" t="e">
        <f t="shared" si="8"/>
        <v>#N/A</v>
      </c>
      <c r="Y12" s="11" t="e">
        <f t="shared" si="9"/>
        <v>#N/A</v>
      </c>
      <c r="Z12" s="11" t="e">
        <f t="shared" si="10"/>
        <v>#N/A</v>
      </c>
      <c r="AA12" s="11" t="e">
        <f t="shared" si="11"/>
        <v>#N/A</v>
      </c>
    </row>
    <row r="13" spans="1:28" x14ac:dyDescent="0.45">
      <c r="A13" s="7"/>
      <c r="B13" s="7">
        <v>280</v>
      </c>
      <c r="C13" s="7" t="e">
        <f>NA()</f>
        <v>#N/A</v>
      </c>
      <c r="D13" s="7" t="s">
        <v>38</v>
      </c>
      <c r="E13" s="7">
        <v>9</v>
      </c>
      <c r="F13" s="7">
        <v>0.42099999999999999</v>
      </c>
      <c r="G13" s="7">
        <v>1.88</v>
      </c>
      <c r="H13" s="7" t="e">
        <f>NA()</f>
        <v>#N/A</v>
      </c>
      <c r="I13" s="7">
        <v>2.1</v>
      </c>
      <c r="J13" s="7">
        <v>24.1</v>
      </c>
      <c r="K13" s="7" t="s">
        <v>31</v>
      </c>
      <c r="L13" s="7" t="s">
        <v>21</v>
      </c>
      <c r="M13" s="7">
        <v>2018</v>
      </c>
      <c r="N13" s="8"/>
      <c r="O13" s="9"/>
      <c r="P13" s="10">
        <f t="shared" si="1"/>
        <v>9</v>
      </c>
      <c r="Q13" s="11" t="e">
        <f t="shared" si="0"/>
        <v>#N/A</v>
      </c>
      <c r="R13" s="11">
        <f t="shared" si="2"/>
        <v>9</v>
      </c>
      <c r="S13" s="11" t="e">
        <f t="shared" si="3"/>
        <v>#N/A</v>
      </c>
      <c r="T13" s="11" t="e">
        <f t="shared" si="4"/>
        <v>#N/A</v>
      </c>
      <c r="U13" s="11">
        <f t="shared" si="5"/>
        <v>1.88</v>
      </c>
      <c r="V13" s="11" t="e">
        <f t="shared" si="6"/>
        <v>#N/A</v>
      </c>
      <c r="W13" s="11" t="e">
        <f t="shared" si="7"/>
        <v>#N/A</v>
      </c>
      <c r="X13" s="11">
        <f t="shared" si="8"/>
        <v>3.7825154034489605</v>
      </c>
      <c r="Y13" s="11">
        <f t="shared" si="9"/>
        <v>3.7825154034489605</v>
      </c>
      <c r="Z13" s="11" t="e">
        <f t="shared" si="10"/>
        <v>#N/A</v>
      </c>
      <c r="AA13" s="11" t="e">
        <f t="shared" si="11"/>
        <v>#N/A</v>
      </c>
    </row>
    <row r="14" spans="1:28" x14ac:dyDescent="0.45">
      <c r="A14" s="7"/>
      <c r="B14" s="7">
        <v>1010</v>
      </c>
      <c r="C14" s="7" t="e">
        <f>NA()</f>
        <v>#N/A</v>
      </c>
      <c r="D14" s="7">
        <v>91</v>
      </c>
      <c r="E14" s="7">
        <v>-10.9</v>
      </c>
      <c r="F14" s="7">
        <v>1.1000000000000001</v>
      </c>
      <c r="G14" s="7">
        <v>7.0000000000000001E-3</v>
      </c>
      <c r="H14" s="7" t="e">
        <f>NA()</f>
        <v>#N/A</v>
      </c>
      <c r="I14" s="7">
        <v>1</v>
      </c>
      <c r="J14" s="7">
        <v>13.1</v>
      </c>
      <c r="K14" s="7" t="s">
        <v>31</v>
      </c>
      <c r="L14" s="7" t="s">
        <v>22</v>
      </c>
      <c r="M14" s="7">
        <v>2018</v>
      </c>
      <c r="N14" s="8"/>
      <c r="O14" s="9"/>
      <c r="P14" s="10">
        <f t="shared" si="1"/>
        <v>-10.9</v>
      </c>
      <c r="Q14" s="11" t="e">
        <f t="shared" si="0"/>
        <v>#N/A</v>
      </c>
      <c r="R14" s="11" t="e">
        <f t="shared" si="2"/>
        <v>#N/A</v>
      </c>
      <c r="S14" s="11">
        <f t="shared" si="3"/>
        <v>-10.9</v>
      </c>
      <c r="T14" s="11" t="e">
        <f t="shared" si="4"/>
        <v>#N/A</v>
      </c>
      <c r="U14" s="11" t="e">
        <f t="shared" si="5"/>
        <v>#N/A</v>
      </c>
      <c r="V14" s="11">
        <f t="shared" si="6"/>
        <v>7.0000000000000001E-3</v>
      </c>
      <c r="W14" s="11" t="e">
        <f t="shared" si="7"/>
        <v>#N/A</v>
      </c>
      <c r="X14" s="11">
        <f t="shared" si="8"/>
        <v>8.1283051616409904E-2</v>
      </c>
      <c r="Y14" s="11" t="e">
        <f t="shared" si="9"/>
        <v>#N/A</v>
      </c>
      <c r="Z14" s="11">
        <f t="shared" si="10"/>
        <v>8.1283051616409904E-2</v>
      </c>
      <c r="AA14" s="11" t="e">
        <f t="shared" si="11"/>
        <v>#N/A</v>
      </c>
    </row>
    <row r="15" spans="1:28" x14ac:dyDescent="0.45">
      <c r="A15" s="7"/>
      <c r="B15" s="7">
        <v>482</v>
      </c>
      <c r="C15" s="7" t="e">
        <f>NA()</f>
        <v>#N/A</v>
      </c>
      <c r="D15" s="7" t="s">
        <v>32</v>
      </c>
      <c r="E15" s="7">
        <v>-7.9</v>
      </c>
      <c r="F15" s="7">
        <v>0.154</v>
      </c>
      <c r="G15" s="7">
        <v>0.11</v>
      </c>
      <c r="H15" s="7" t="e">
        <f>NA()</f>
        <v>#N/A</v>
      </c>
      <c r="I15" s="7">
        <v>0.36</v>
      </c>
      <c r="J15" s="7">
        <v>2.6</v>
      </c>
      <c r="K15" s="7" t="s">
        <v>31</v>
      </c>
      <c r="L15" s="7" t="s">
        <v>21</v>
      </c>
      <c r="M15" s="7">
        <v>2021</v>
      </c>
      <c r="N15" s="8"/>
      <c r="O15" s="9"/>
      <c r="P15" s="10">
        <f t="shared" si="1"/>
        <v>-7.9</v>
      </c>
      <c r="Q15" s="11" t="e">
        <f t="shared" si="0"/>
        <v>#N/A</v>
      </c>
      <c r="R15" s="11">
        <f t="shared" si="2"/>
        <v>-7.9</v>
      </c>
      <c r="S15" s="11" t="e">
        <f t="shared" si="3"/>
        <v>#N/A</v>
      </c>
      <c r="T15" s="11" t="e">
        <f t="shared" si="4"/>
        <v>#N/A</v>
      </c>
      <c r="U15" s="11">
        <f t="shared" si="5"/>
        <v>0.11</v>
      </c>
      <c r="V15" s="11" t="e">
        <f t="shared" si="6"/>
        <v>#N/A</v>
      </c>
      <c r="W15" s="11" t="e">
        <f t="shared" si="7"/>
        <v>#N/A</v>
      </c>
      <c r="X15" s="11">
        <f t="shared" si="8"/>
        <v>0.45050280482192495</v>
      </c>
      <c r="Y15" s="11">
        <f t="shared" si="9"/>
        <v>0.45050280482192495</v>
      </c>
      <c r="Z15" s="11" t="e">
        <f t="shared" si="10"/>
        <v>#N/A</v>
      </c>
      <c r="AA15" s="11" t="e">
        <f t="shared" si="11"/>
        <v>#N/A</v>
      </c>
    </row>
    <row r="16" spans="1:28" x14ac:dyDescent="0.45">
      <c r="A16" s="7"/>
      <c r="B16" s="7">
        <v>668</v>
      </c>
      <c r="C16" s="7" t="e">
        <f>NA()</f>
        <v>#N/A</v>
      </c>
      <c r="D16" s="7" t="s">
        <v>39</v>
      </c>
      <c r="E16" s="7">
        <v>-16.100000000000001</v>
      </c>
      <c r="F16" s="7">
        <v>9.9699999999999997E-2</v>
      </c>
      <c r="G16" s="7">
        <v>2.5000000000000001E-2</v>
      </c>
      <c r="H16" s="7" t="e">
        <f>NA()</f>
        <v>#N/A</v>
      </c>
      <c r="I16" s="7">
        <v>0.86</v>
      </c>
      <c r="J16" s="7">
        <v>7.4</v>
      </c>
      <c r="K16" s="7" t="s">
        <v>31</v>
      </c>
      <c r="L16" s="7" t="s">
        <v>23</v>
      </c>
      <c r="M16" s="7">
        <v>2020</v>
      </c>
      <c r="N16" s="8"/>
      <c r="O16" s="9"/>
      <c r="P16" s="10">
        <f t="shared" si="1"/>
        <v>-16.100000000000001</v>
      </c>
      <c r="Q16" s="11" t="e">
        <f t="shared" si="0"/>
        <v>#N/A</v>
      </c>
      <c r="R16" s="11">
        <f t="shared" si="2"/>
        <v>-16.100000000000001</v>
      </c>
      <c r="S16" s="11" t="e">
        <f t="shared" si="3"/>
        <v>#N/A</v>
      </c>
      <c r="T16" s="11" t="e">
        <f t="shared" si="4"/>
        <v>#N/A</v>
      </c>
      <c r="U16" s="11">
        <f t="shared" si="5"/>
        <v>2.5000000000000001E-2</v>
      </c>
      <c r="V16" s="11" t="e">
        <f t="shared" si="6"/>
        <v>#N/A</v>
      </c>
      <c r="W16" s="11" t="e">
        <f t="shared" si="7"/>
        <v>#N/A</v>
      </c>
      <c r="X16" s="11">
        <f t="shared" si="8"/>
        <v>2.85431269265701E-2</v>
      </c>
      <c r="Y16" s="11">
        <f t="shared" si="9"/>
        <v>2.85431269265701E-2</v>
      </c>
      <c r="Z16" s="11" t="e">
        <f t="shared" si="10"/>
        <v>#N/A</v>
      </c>
      <c r="AA16" s="11" t="e">
        <f t="shared" si="11"/>
        <v>#N/A</v>
      </c>
    </row>
    <row r="17" spans="1:27" x14ac:dyDescent="0.45">
      <c r="A17" s="7"/>
      <c r="B17" s="7">
        <v>450</v>
      </c>
      <c r="C17" s="7" t="e">
        <f>NA()</f>
        <v>#N/A</v>
      </c>
      <c r="D17" s="7" t="s">
        <v>40</v>
      </c>
      <c r="E17" s="7" t="e">
        <f>NA()</f>
        <v>#N/A</v>
      </c>
      <c r="F17" s="7">
        <v>9.5000000000000001E-2</v>
      </c>
      <c r="G17" s="7" t="e">
        <f>NA()</f>
        <v>#N/A</v>
      </c>
      <c r="H17" s="7" t="e">
        <f>NA()</f>
        <v>#N/A</v>
      </c>
      <c r="I17" s="7">
        <v>4</v>
      </c>
      <c r="J17" s="7">
        <v>3.6</v>
      </c>
      <c r="K17" s="7" t="s">
        <v>29</v>
      </c>
      <c r="L17" s="7" t="s">
        <v>21</v>
      </c>
      <c r="M17" s="7">
        <v>2021</v>
      </c>
      <c r="N17" s="8"/>
      <c r="O17" s="9"/>
      <c r="P17" s="10" t="e">
        <f t="shared" si="1"/>
        <v>#N/A</v>
      </c>
      <c r="Q17" s="11" t="e">
        <f t="shared" si="0"/>
        <v>#N/A</v>
      </c>
      <c r="R17" s="11" t="e">
        <f t="shared" si="2"/>
        <v>#N/A</v>
      </c>
      <c r="S17" s="11" t="e">
        <f t="shared" si="3"/>
        <v>#N/A</v>
      </c>
      <c r="T17" s="11" t="e">
        <f t="shared" si="4"/>
        <v>#N/A</v>
      </c>
      <c r="U17" s="11" t="e">
        <f t="shared" si="5"/>
        <v>#N/A</v>
      </c>
      <c r="V17" s="11" t="e">
        <f t="shared" si="6"/>
        <v>#N/A</v>
      </c>
      <c r="W17" s="11" t="e">
        <f t="shared" si="7"/>
        <v>#N/A</v>
      </c>
      <c r="X17" s="11" t="e">
        <f t="shared" si="8"/>
        <v>#N/A</v>
      </c>
      <c r="Y17" s="11" t="e">
        <f t="shared" si="9"/>
        <v>#N/A</v>
      </c>
      <c r="Z17" s="11" t="e">
        <f t="shared" si="10"/>
        <v>#N/A</v>
      </c>
      <c r="AA17" s="11" t="e">
        <f t="shared" si="11"/>
        <v>#N/A</v>
      </c>
    </row>
    <row r="18" spans="1:27" x14ac:dyDescent="0.45">
      <c r="A18" s="7"/>
      <c r="B18" s="7">
        <v>586.70000000000005</v>
      </c>
      <c r="C18" s="7" t="e">
        <f>NA()</f>
        <v>#N/A</v>
      </c>
      <c r="D18" s="7" t="s">
        <v>41</v>
      </c>
      <c r="E18" s="7">
        <v>0.1</v>
      </c>
      <c r="F18" s="7">
        <v>1.278</v>
      </c>
      <c r="G18" s="7">
        <v>0.08</v>
      </c>
      <c r="H18" s="7" t="e">
        <f>NA()</f>
        <v>#N/A</v>
      </c>
      <c r="I18" s="7">
        <v>0.68</v>
      </c>
      <c r="J18" s="7">
        <v>24.1</v>
      </c>
      <c r="K18" s="7">
        <v>30</v>
      </c>
      <c r="L18" s="7" t="s">
        <v>23</v>
      </c>
      <c r="M18" s="7">
        <v>2020</v>
      </c>
      <c r="N18" s="8"/>
      <c r="O18" s="9"/>
      <c r="P18" s="10">
        <f t="shared" si="1"/>
        <v>0.1</v>
      </c>
      <c r="Q18" s="11" t="e">
        <f t="shared" si="0"/>
        <v>#N/A</v>
      </c>
      <c r="R18" s="11">
        <f t="shared" si="2"/>
        <v>0.1</v>
      </c>
      <c r="S18" s="11" t="e">
        <f t="shared" si="3"/>
        <v>#N/A</v>
      </c>
      <c r="T18" s="11" t="e">
        <f t="shared" si="4"/>
        <v>#N/A</v>
      </c>
      <c r="U18" s="11">
        <f t="shared" si="5"/>
        <v>0.08</v>
      </c>
      <c r="V18" s="11" t="e">
        <f t="shared" si="6"/>
        <v>#N/A</v>
      </c>
      <c r="W18" s="11" t="e">
        <f t="shared" si="7"/>
        <v>#N/A</v>
      </c>
      <c r="X18" s="11">
        <f t="shared" si="8"/>
        <v>1.5048426357069913</v>
      </c>
      <c r="Y18" s="11">
        <f t="shared" si="9"/>
        <v>1.5048426357069913</v>
      </c>
      <c r="Z18" s="11" t="e">
        <f t="shared" si="10"/>
        <v>#N/A</v>
      </c>
      <c r="AA18" s="11" t="e">
        <f t="shared" si="11"/>
        <v>#N/A</v>
      </c>
    </row>
    <row r="19" spans="1:27" x14ac:dyDescent="0.45">
      <c r="A19" s="7"/>
      <c r="B19" s="7">
        <v>416</v>
      </c>
      <c r="C19" s="7" t="e">
        <f>NA()</f>
        <v>#N/A</v>
      </c>
      <c r="D19" s="7" t="s">
        <v>35</v>
      </c>
      <c r="E19" s="7">
        <v>-3</v>
      </c>
      <c r="F19" s="7">
        <v>1.45</v>
      </c>
      <c r="G19" s="7" t="e">
        <f>NA()</f>
        <v>#N/A</v>
      </c>
      <c r="H19" s="7" t="e">
        <f>NA()</f>
        <v>#N/A</v>
      </c>
      <c r="I19" s="7">
        <v>4.0999999999999996</v>
      </c>
      <c r="J19" s="7">
        <v>14</v>
      </c>
      <c r="K19" s="7" t="s">
        <v>30</v>
      </c>
      <c r="L19" s="7" t="s">
        <v>21</v>
      </c>
      <c r="M19" s="7">
        <v>2020</v>
      </c>
      <c r="N19" s="8"/>
      <c r="O19" s="9"/>
      <c r="P19" s="10">
        <f t="shared" si="1"/>
        <v>-3</v>
      </c>
      <c r="Q19" s="11" t="e">
        <f t="shared" si="0"/>
        <v>#N/A</v>
      </c>
      <c r="R19" s="11">
        <f t="shared" si="2"/>
        <v>-3</v>
      </c>
      <c r="S19" s="11" t="e">
        <f t="shared" si="3"/>
        <v>#N/A</v>
      </c>
      <c r="T19" s="11" t="e">
        <f t="shared" si="4"/>
        <v>#N/A</v>
      </c>
      <c r="U19" s="11" t="e">
        <f t="shared" si="5"/>
        <v>#N/A</v>
      </c>
      <c r="V19" s="11" t="e">
        <f t="shared" si="6"/>
        <v>#N/A</v>
      </c>
      <c r="W19" s="11" t="e">
        <f t="shared" si="7"/>
        <v>#N/A</v>
      </c>
      <c r="X19" s="11">
        <f t="shared" si="8"/>
        <v>0.12224078868957861</v>
      </c>
      <c r="Y19" s="11">
        <f t="shared" si="9"/>
        <v>0.12224078868957861</v>
      </c>
      <c r="Z19" s="11" t="e">
        <f t="shared" si="10"/>
        <v>#N/A</v>
      </c>
      <c r="AA19" s="11" t="e">
        <f t="shared" si="11"/>
        <v>#N/A</v>
      </c>
    </row>
    <row r="20" spans="1:27" x14ac:dyDescent="0.45">
      <c r="A20" s="7"/>
      <c r="B20" s="7">
        <v>420</v>
      </c>
      <c r="C20" s="7" t="e">
        <f>NA()</f>
        <v>#N/A</v>
      </c>
      <c r="D20" s="7" t="s">
        <v>42</v>
      </c>
      <c r="E20" s="7">
        <v>9.1999999999999993</v>
      </c>
      <c r="F20" s="7">
        <v>6.9</v>
      </c>
      <c r="G20" s="7">
        <v>0.19</v>
      </c>
      <c r="H20" s="7" t="e">
        <f>NA()</f>
        <v>#N/A</v>
      </c>
      <c r="I20" s="7">
        <v>12.6</v>
      </c>
      <c r="J20" s="7">
        <v>32.799999999999997</v>
      </c>
      <c r="K20" s="7" t="s">
        <v>31</v>
      </c>
      <c r="L20" s="7" t="s">
        <v>22</v>
      </c>
      <c r="M20" s="7">
        <v>2020</v>
      </c>
      <c r="N20" s="8"/>
      <c r="O20" s="9"/>
      <c r="P20" s="10">
        <f t="shared" si="1"/>
        <v>9.1999999999999993</v>
      </c>
      <c r="Q20" s="11" t="e">
        <f t="shared" si="0"/>
        <v>#N/A</v>
      </c>
      <c r="R20" s="11" t="e">
        <f t="shared" si="2"/>
        <v>#N/A</v>
      </c>
      <c r="S20" s="11">
        <f t="shared" si="3"/>
        <v>9.1999999999999993</v>
      </c>
      <c r="T20" s="11" t="e">
        <f t="shared" si="4"/>
        <v>#N/A</v>
      </c>
      <c r="U20" s="11" t="e">
        <f t="shared" si="5"/>
        <v>#N/A</v>
      </c>
      <c r="V20" s="11">
        <f t="shared" si="6"/>
        <v>0.19</v>
      </c>
      <c r="W20" s="11" t="e">
        <f t="shared" si="7"/>
        <v>#N/A</v>
      </c>
      <c r="X20" s="11">
        <f t="shared" si="8"/>
        <v>0.66012997706561194</v>
      </c>
      <c r="Y20" s="11" t="e">
        <f t="shared" si="9"/>
        <v>#N/A</v>
      </c>
      <c r="Z20" s="11">
        <f t="shared" si="10"/>
        <v>0.66012997706561194</v>
      </c>
      <c r="AA20" s="11" t="e">
        <f t="shared" si="11"/>
        <v>#N/A</v>
      </c>
    </row>
    <row r="21" spans="1:27" x14ac:dyDescent="0.45">
      <c r="A21" s="7"/>
      <c r="B21" s="7">
        <v>530</v>
      </c>
      <c r="C21" s="7" t="e">
        <f>NA()</f>
        <v>#N/A</v>
      </c>
      <c r="D21" s="7" t="s">
        <v>35</v>
      </c>
      <c r="E21" s="7">
        <v>0</v>
      </c>
      <c r="F21" s="7">
        <v>2.54</v>
      </c>
      <c r="G21" s="7">
        <v>0.04</v>
      </c>
      <c r="H21" s="7" t="e">
        <f>NA()</f>
        <v>#N/A</v>
      </c>
      <c r="I21" s="7">
        <v>4.2</v>
      </c>
      <c r="J21" s="7">
        <v>25</v>
      </c>
      <c r="K21" s="7" t="s">
        <v>31</v>
      </c>
      <c r="L21" s="7" t="s">
        <v>22</v>
      </c>
      <c r="M21" s="7">
        <v>2014</v>
      </c>
      <c r="N21" s="8"/>
      <c r="O21" s="9"/>
      <c r="P21" s="10">
        <f t="shared" si="1"/>
        <v>0</v>
      </c>
      <c r="Q21" s="11" t="e">
        <f t="shared" si="0"/>
        <v>#N/A</v>
      </c>
      <c r="R21" s="11" t="e">
        <f t="shared" si="2"/>
        <v>#N/A</v>
      </c>
      <c r="S21" s="11">
        <f t="shared" si="3"/>
        <v>0</v>
      </c>
      <c r="T21" s="11" t="e">
        <f t="shared" si="4"/>
        <v>#N/A</v>
      </c>
      <c r="U21" s="11" t="e">
        <f t="shared" si="5"/>
        <v>#N/A</v>
      </c>
      <c r="V21" s="11">
        <f t="shared" si="6"/>
        <v>0.04</v>
      </c>
      <c r="W21" s="11" t="e">
        <f t="shared" si="7"/>
        <v>#N/A</v>
      </c>
      <c r="X21" s="11">
        <f t="shared" si="8"/>
        <v>0.23809523809523808</v>
      </c>
      <c r="Y21" s="11" t="e">
        <f t="shared" si="9"/>
        <v>#N/A</v>
      </c>
      <c r="Z21" s="11">
        <f t="shared" si="10"/>
        <v>0.23809523809523808</v>
      </c>
      <c r="AA21" s="11" t="e">
        <f t="shared" si="11"/>
        <v>#N/A</v>
      </c>
    </row>
    <row r="22" spans="1:27" x14ac:dyDescent="0.45">
      <c r="A22" s="7"/>
      <c r="B22" s="7">
        <v>428</v>
      </c>
      <c r="C22" s="7" t="e">
        <f>NA()</f>
        <v>#N/A</v>
      </c>
      <c r="D22" s="7">
        <v>1</v>
      </c>
      <c r="E22" s="7">
        <v>-6.8</v>
      </c>
      <c r="F22" s="7">
        <v>0.16400000000000001</v>
      </c>
      <c r="G22" s="7">
        <v>0.14000000000000001</v>
      </c>
      <c r="H22" s="7" t="e">
        <f>NA()</f>
        <v>#N/A</v>
      </c>
      <c r="I22" s="7">
        <v>0.19</v>
      </c>
      <c r="J22" s="7">
        <v>15</v>
      </c>
      <c r="K22" s="7" t="s">
        <v>31</v>
      </c>
      <c r="L22" s="7" t="s">
        <v>22</v>
      </c>
      <c r="M22" s="7">
        <v>2017</v>
      </c>
      <c r="N22" s="8"/>
      <c r="O22" s="9"/>
      <c r="P22" s="10">
        <f t="shared" si="1"/>
        <v>-6.8</v>
      </c>
      <c r="Q22" s="11" t="e">
        <f t="shared" si="0"/>
        <v>#N/A</v>
      </c>
      <c r="R22" s="11" t="e">
        <f t="shared" si="2"/>
        <v>#N/A</v>
      </c>
      <c r="S22" s="11">
        <f t="shared" si="3"/>
        <v>-6.8</v>
      </c>
      <c r="T22" s="11" t="e">
        <f t="shared" si="4"/>
        <v>#N/A</v>
      </c>
      <c r="U22" s="11" t="e">
        <f t="shared" si="5"/>
        <v>#N/A</v>
      </c>
      <c r="V22" s="11">
        <f t="shared" si="6"/>
        <v>0.14000000000000001</v>
      </c>
      <c r="W22" s="11" t="e">
        <f t="shared" si="7"/>
        <v>#N/A</v>
      </c>
      <c r="X22" s="11">
        <f t="shared" si="8"/>
        <v>1.0996295425547578</v>
      </c>
      <c r="Y22" s="11" t="e">
        <f t="shared" si="9"/>
        <v>#N/A</v>
      </c>
      <c r="Z22" s="11">
        <f t="shared" si="10"/>
        <v>1.0996295425547578</v>
      </c>
      <c r="AA22" s="11" t="e">
        <f t="shared" si="11"/>
        <v>#N/A</v>
      </c>
    </row>
    <row r="23" spans="1:27" x14ac:dyDescent="0.45">
      <c r="A23" s="7"/>
      <c r="B23" s="7">
        <v>545</v>
      </c>
      <c r="C23" s="7" t="e">
        <f>NA()</f>
        <v>#N/A</v>
      </c>
      <c r="D23" s="7" t="s">
        <v>43</v>
      </c>
      <c r="E23" s="7">
        <v>-9</v>
      </c>
      <c r="F23" s="7">
        <v>1.3</v>
      </c>
      <c r="G23" s="7" t="e">
        <f>NA()</f>
        <v>#N/A</v>
      </c>
      <c r="H23" s="7" t="e">
        <f>NA()</f>
        <v>#N/A</v>
      </c>
      <c r="I23" s="7">
        <v>2.16</v>
      </c>
      <c r="J23" s="7">
        <v>24.4</v>
      </c>
      <c r="K23" s="7" t="s">
        <v>31</v>
      </c>
      <c r="L23" s="7" t="s">
        <v>21</v>
      </c>
      <c r="M23" s="7">
        <v>2015</v>
      </c>
      <c r="N23" s="8"/>
      <c r="O23" s="9"/>
      <c r="P23" s="10">
        <f t="shared" si="1"/>
        <v>-9</v>
      </c>
      <c r="Q23" s="11" t="e">
        <f t="shared" si="0"/>
        <v>#N/A</v>
      </c>
      <c r="R23" s="11">
        <f t="shared" si="2"/>
        <v>-9</v>
      </c>
      <c r="S23" s="11" t="e">
        <f t="shared" si="3"/>
        <v>#N/A</v>
      </c>
      <c r="T23" s="11" t="e">
        <f t="shared" si="4"/>
        <v>#N/A</v>
      </c>
      <c r="U23" s="11" t="e">
        <f t="shared" si="5"/>
        <v>#N/A</v>
      </c>
      <c r="V23" s="11" t="e">
        <f t="shared" si="6"/>
        <v>#N/A</v>
      </c>
      <c r="W23" s="11" t="e">
        <f t="shared" si="7"/>
        <v>#N/A</v>
      </c>
      <c r="X23" s="11">
        <f t="shared" si="8"/>
        <v>5.8283583879359564E-2</v>
      </c>
      <c r="Y23" s="11">
        <f t="shared" si="9"/>
        <v>5.8283583879359564E-2</v>
      </c>
      <c r="Z23" s="11" t="e">
        <f t="shared" si="10"/>
        <v>#N/A</v>
      </c>
      <c r="AA23" s="11" t="e">
        <f t="shared" si="11"/>
        <v>#N/A</v>
      </c>
    </row>
    <row r="24" spans="1:27" x14ac:dyDescent="0.45">
      <c r="A24" s="7"/>
      <c r="B24" s="7">
        <v>320</v>
      </c>
      <c r="C24" s="7" t="e">
        <f>NA()</f>
        <v>#N/A</v>
      </c>
      <c r="D24" s="7" t="s">
        <v>33</v>
      </c>
      <c r="E24" s="7" t="e">
        <f>NA()</f>
        <v>#N/A</v>
      </c>
      <c r="F24" s="7">
        <v>1</v>
      </c>
      <c r="G24" s="7" t="e">
        <f>NA()</f>
        <v>#N/A</v>
      </c>
      <c r="H24" s="7" t="e">
        <f>NA()</f>
        <v>#N/A</v>
      </c>
      <c r="I24" s="7">
        <v>34.4</v>
      </c>
      <c r="J24" s="7">
        <v>10.6</v>
      </c>
      <c r="K24" s="7">
        <v>24</v>
      </c>
      <c r="L24" s="7" t="s">
        <v>22</v>
      </c>
      <c r="M24" s="7">
        <v>2015</v>
      </c>
      <c r="N24" s="8"/>
      <c r="O24" s="9"/>
      <c r="P24" s="10" t="e">
        <f t="shared" si="1"/>
        <v>#N/A</v>
      </c>
      <c r="Q24" s="11" t="e">
        <f t="shared" si="0"/>
        <v>#N/A</v>
      </c>
      <c r="R24" s="11" t="e">
        <f t="shared" si="2"/>
        <v>#N/A</v>
      </c>
      <c r="S24" s="11" t="e">
        <f t="shared" si="3"/>
        <v>#N/A</v>
      </c>
      <c r="T24" s="11" t="e">
        <f t="shared" si="4"/>
        <v>#N/A</v>
      </c>
      <c r="U24" s="11" t="e">
        <f t="shared" si="5"/>
        <v>#N/A</v>
      </c>
      <c r="V24" s="11" t="e">
        <f t="shared" si="6"/>
        <v>#N/A</v>
      </c>
      <c r="W24" s="11" t="e">
        <f t="shared" si="7"/>
        <v>#N/A</v>
      </c>
      <c r="X24" s="11" t="e">
        <f t="shared" si="8"/>
        <v>#N/A</v>
      </c>
      <c r="Y24" s="11" t="e">
        <f t="shared" si="9"/>
        <v>#N/A</v>
      </c>
      <c r="Z24" s="11" t="e">
        <f t="shared" si="10"/>
        <v>#N/A</v>
      </c>
      <c r="AA24" s="11" t="e">
        <f t="shared" si="11"/>
        <v>#N/A</v>
      </c>
    </row>
    <row r="25" spans="1:27" x14ac:dyDescent="0.45">
      <c r="A25" s="7"/>
      <c r="B25" s="7">
        <v>540</v>
      </c>
      <c r="C25" s="7" t="e">
        <f>NA()</f>
        <v>#N/A</v>
      </c>
      <c r="D25" s="7">
        <v>1</v>
      </c>
      <c r="E25" s="7">
        <v>-22</v>
      </c>
      <c r="F25" s="7">
        <v>1.9E-2</v>
      </c>
      <c r="G25" s="7">
        <v>0.33200000000000002</v>
      </c>
      <c r="H25" s="7" t="e">
        <f>NA()</f>
        <v>#N/A</v>
      </c>
      <c r="I25" s="7">
        <v>0.12</v>
      </c>
      <c r="J25" s="7">
        <v>-7.4</v>
      </c>
      <c r="K25" s="7" t="s">
        <v>31</v>
      </c>
      <c r="L25" s="7" t="s">
        <v>25</v>
      </c>
      <c r="M25" s="7">
        <v>2018</v>
      </c>
      <c r="N25" s="8"/>
      <c r="O25" s="9"/>
      <c r="P25" s="10">
        <f t="shared" si="1"/>
        <v>-22</v>
      </c>
      <c r="Q25" s="11" t="e">
        <f t="shared" si="0"/>
        <v>#N/A</v>
      </c>
      <c r="R25" s="11">
        <f t="shared" si="2"/>
        <v>-22</v>
      </c>
      <c r="S25" s="11" t="e">
        <f t="shared" si="3"/>
        <v>#N/A</v>
      </c>
      <c r="T25" s="11" t="e">
        <f t="shared" si="4"/>
        <v>#N/A</v>
      </c>
      <c r="U25" s="11">
        <f t="shared" si="5"/>
        <v>0.33200000000000002</v>
      </c>
      <c r="V25" s="11" t="e">
        <f t="shared" si="6"/>
        <v>#N/A</v>
      </c>
      <c r="W25" s="11" t="e">
        <f t="shared" si="7"/>
        <v>#N/A</v>
      </c>
      <c r="X25" s="11">
        <f t="shared" si="8"/>
        <v>5.2579778706682713E-2</v>
      </c>
      <c r="Y25" s="11">
        <f t="shared" si="9"/>
        <v>5.2579778706682713E-2</v>
      </c>
      <c r="Z25" s="11" t="e">
        <f t="shared" si="10"/>
        <v>#N/A</v>
      </c>
      <c r="AA25" s="11" t="e">
        <f t="shared" si="11"/>
        <v>#N/A</v>
      </c>
    </row>
    <row r="26" spans="1:27" x14ac:dyDescent="0.45">
      <c r="A26" s="7"/>
      <c r="B26" s="7">
        <v>320</v>
      </c>
      <c r="C26" s="7" t="e">
        <f>NA()</f>
        <v>#N/A</v>
      </c>
      <c r="D26" s="7">
        <v>1</v>
      </c>
      <c r="E26" s="7">
        <v>-3.3</v>
      </c>
      <c r="F26" s="7">
        <v>339</v>
      </c>
      <c r="G26" s="7">
        <v>0.14000000000000001</v>
      </c>
      <c r="H26" s="7" t="s">
        <v>44</v>
      </c>
      <c r="I26" s="7" t="e">
        <f>NA()</f>
        <v>#N/A</v>
      </c>
      <c r="J26" s="7"/>
      <c r="K26" s="7" t="s">
        <v>31</v>
      </c>
      <c r="L26" s="7" t="s">
        <v>83</v>
      </c>
      <c r="M26" s="7">
        <v>2012</v>
      </c>
      <c r="N26" s="8"/>
      <c r="O26" s="9"/>
      <c r="P26" s="10">
        <f t="shared" si="1"/>
        <v>-3.3</v>
      </c>
      <c r="Q26" s="11" t="e">
        <f t="shared" si="0"/>
        <v>#N/A</v>
      </c>
      <c r="R26" s="11">
        <f t="shared" si="2"/>
        <v>-3.3</v>
      </c>
      <c r="S26" s="11" t="e">
        <f t="shared" si="3"/>
        <v>#N/A</v>
      </c>
      <c r="T26" s="11" t="e">
        <f t="shared" si="4"/>
        <v>#N/A</v>
      </c>
      <c r="U26" s="11">
        <f t="shared" si="5"/>
        <v>0.14000000000000001</v>
      </c>
      <c r="V26" s="11" t="e">
        <f t="shared" si="6"/>
        <v>#N/A</v>
      </c>
      <c r="W26" s="11" t="e">
        <f t="shared" si="7"/>
        <v>#N/A</v>
      </c>
      <c r="X26" s="11" t="e">
        <f t="shared" si="8"/>
        <v>#N/A</v>
      </c>
      <c r="Y26" s="11" t="e">
        <f t="shared" si="9"/>
        <v>#N/A</v>
      </c>
      <c r="Z26" s="11" t="e">
        <f t="shared" si="10"/>
        <v>#N/A</v>
      </c>
      <c r="AA26" s="11" t="e">
        <f t="shared" si="11"/>
        <v>#N/A</v>
      </c>
    </row>
    <row r="27" spans="1:27" x14ac:dyDescent="0.45">
      <c r="A27" s="7"/>
      <c r="B27" s="7">
        <v>316</v>
      </c>
      <c r="C27" s="7" t="e">
        <f>NA()</f>
        <v>#N/A</v>
      </c>
      <c r="D27" s="7">
        <v>1</v>
      </c>
      <c r="E27" s="7">
        <v>-21</v>
      </c>
      <c r="F27" s="7">
        <v>46.4</v>
      </c>
      <c r="G27" s="7">
        <v>1.7000000000000001E-2</v>
      </c>
      <c r="H27" s="7" t="s">
        <v>45</v>
      </c>
      <c r="I27" s="7" t="e">
        <f>NA()</f>
        <v>#N/A</v>
      </c>
      <c r="J27" s="7"/>
      <c r="K27" s="7" t="s">
        <v>31</v>
      </c>
      <c r="L27" s="7" t="s">
        <v>84</v>
      </c>
      <c r="M27" s="7">
        <v>2013</v>
      </c>
      <c r="N27" s="8"/>
      <c r="O27" s="9"/>
      <c r="P27" s="10">
        <f t="shared" si="1"/>
        <v>-21</v>
      </c>
      <c r="Q27" s="11" t="e">
        <f t="shared" si="0"/>
        <v>#N/A</v>
      </c>
      <c r="R27" s="11" t="e">
        <f t="shared" si="2"/>
        <v>#N/A</v>
      </c>
      <c r="S27" s="11" t="e">
        <f t="shared" si="3"/>
        <v>#N/A</v>
      </c>
      <c r="T27" s="11" t="e">
        <f t="shared" si="4"/>
        <v>#N/A</v>
      </c>
      <c r="U27" s="11" t="e">
        <f t="shared" si="5"/>
        <v>#N/A</v>
      </c>
      <c r="V27" s="11" t="e">
        <f t="shared" si="6"/>
        <v>#N/A</v>
      </c>
      <c r="W27" s="11" t="e">
        <f t="shared" si="7"/>
        <v>#N/A</v>
      </c>
      <c r="X27" s="11" t="e">
        <f t="shared" si="8"/>
        <v>#N/A</v>
      </c>
      <c r="Y27" s="11" t="e">
        <f t="shared" si="9"/>
        <v>#N/A</v>
      </c>
      <c r="Z27" s="11" t="e">
        <f t="shared" si="10"/>
        <v>#N/A</v>
      </c>
      <c r="AA27" s="11" t="e">
        <f t="shared" si="11"/>
        <v>#N/A</v>
      </c>
    </row>
    <row r="28" spans="1:27" x14ac:dyDescent="0.45">
      <c r="A28" s="7"/>
      <c r="B28" s="7">
        <v>212</v>
      </c>
      <c r="C28" s="7" t="e">
        <f>NA()</f>
        <v>#N/A</v>
      </c>
      <c r="D28" s="7">
        <v>1</v>
      </c>
      <c r="E28" s="7">
        <v>-7.1</v>
      </c>
      <c r="F28" s="7">
        <v>30</v>
      </c>
      <c r="G28" s="7">
        <v>0.65</v>
      </c>
      <c r="H28" s="12" t="s">
        <v>46</v>
      </c>
      <c r="I28" s="7" t="e">
        <f>NA()</f>
        <v>#N/A</v>
      </c>
      <c r="J28" s="7"/>
      <c r="K28" s="7" t="s">
        <v>31</v>
      </c>
      <c r="L28" s="7" t="s">
        <v>85</v>
      </c>
      <c r="M28" s="7">
        <v>2013</v>
      </c>
      <c r="N28" s="8"/>
      <c r="O28" s="9"/>
      <c r="P28" s="10">
        <f t="shared" si="1"/>
        <v>-7.1</v>
      </c>
      <c r="Q28" s="11" t="e">
        <f t="shared" si="0"/>
        <v>#N/A</v>
      </c>
      <c r="R28" s="11" t="e">
        <f t="shared" si="2"/>
        <v>#N/A</v>
      </c>
      <c r="S28" s="11">
        <f t="shared" si="3"/>
        <v>-7.1</v>
      </c>
      <c r="T28" s="11" t="e">
        <f t="shared" si="4"/>
        <v>#N/A</v>
      </c>
      <c r="U28" s="11" t="e">
        <f t="shared" si="5"/>
        <v>#N/A</v>
      </c>
      <c r="V28" s="11">
        <f t="shared" si="6"/>
        <v>0.65</v>
      </c>
      <c r="W28" s="11" t="e">
        <f t="shared" si="7"/>
        <v>#N/A</v>
      </c>
      <c r="X28" s="11" t="e">
        <f t="shared" si="8"/>
        <v>#N/A</v>
      </c>
      <c r="Y28" s="11" t="e">
        <f t="shared" si="9"/>
        <v>#N/A</v>
      </c>
      <c r="Z28" s="11" t="e">
        <f t="shared" si="10"/>
        <v>#N/A</v>
      </c>
      <c r="AA28" s="11" t="e">
        <f t="shared" si="11"/>
        <v>#N/A</v>
      </c>
    </row>
    <row r="29" spans="1:27" x14ac:dyDescent="0.45">
      <c r="A29" s="7"/>
      <c r="B29" s="7">
        <v>240</v>
      </c>
      <c r="C29" s="7" t="e">
        <f>NA()</f>
        <v>#N/A</v>
      </c>
      <c r="D29" s="7">
        <v>1</v>
      </c>
      <c r="E29" s="7">
        <v>-7</v>
      </c>
      <c r="F29" s="7">
        <v>13</v>
      </c>
      <c r="G29" s="7">
        <v>1.5</v>
      </c>
      <c r="H29" s="7" t="s">
        <v>47</v>
      </c>
      <c r="I29" s="7" t="e">
        <f>NA()</f>
        <v>#N/A</v>
      </c>
      <c r="J29" s="7"/>
      <c r="K29" s="7" t="s">
        <v>31</v>
      </c>
      <c r="L29" s="7" t="s">
        <v>86</v>
      </c>
      <c r="M29" s="7">
        <v>2013</v>
      </c>
      <c r="N29" s="8"/>
      <c r="O29" s="9"/>
      <c r="P29" s="10">
        <f t="shared" si="1"/>
        <v>-7</v>
      </c>
      <c r="Q29" s="11" t="e">
        <f t="shared" si="0"/>
        <v>#N/A</v>
      </c>
      <c r="R29" s="11">
        <f t="shared" si="2"/>
        <v>-7</v>
      </c>
      <c r="S29" s="11" t="e">
        <f t="shared" si="3"/>
        <v>#N/A</v>
      </c>
      <c r="T29" s="11" t="e">
        <f t="shared" si="4"/>
        <v>#N/A</v>
      </c>
      <c r="U29" s="11">
        <f t="shared" si="5"/>
        <v>1.5</v>
      </c>
      <c r="V29" s="11" t="e">
        <f t="shared" si="6"/>
        <v>#N/A</v>
      </c>
      <c r="W29" s="11" t="e">
        <f t="shared" si="7"/>
        <v>#N/A</v>
      </c>
      <c r="X29" s="11" t="e">
        <f t="shared" si="8"/>
        <v>#N/A</v>
      </c>
      <c r="Y29" s="11" t="e">
        <f t="shared" si="9"/>
        <v>#N/A</v>
      </c>
      <c r="Z29" s="11" t="e">
        <f t="shared" si="10"/>
        <v>#N/A</v>
      </c>
      <c r="AA29" s="11" t="e">
        <f t="shared" si="11"/>
        <v>#N/A</v>
      </c>
    </row>
    <row r="30" spans="1:27" x14ac:dyDescent="0.45">
      <c r="A30" s="7"/>
      <c r="B30" s="7">
        <v>256</v>
      </c>
      <c r="C30" s="7" t="e">
        <f>NA()</f>
        <v>#N/A</v>
      </c>
      <c r="D30" s="7">
        <v>1</v>
      </c>
      <c r="E30" s="7">
        <v>4.0999999999999996</v>
      </c>
      <c r="F30" s="7">
        <v>227</v>
      </c>
      <c r="G30" s="7">
        <v>1.4</v>
      </c>
      <c r="H30" s="7" t="s">
        <v>48</v>
      </c>
      <c r="I30" s="7" t="e">
        <f>NA()</f>
        <v>#N/A</v>
      </c>
      <c r="J30" s="7"/>
      <c r="K30" s="7" t="s">
        <v>31</v>
      </c>
      <c r="L30" s="7" t="s">
        <v>83</v>
      </c>
      <c r="M30" s="7">
        <v>2014</v>
      </c>
      <c r="N30" s="8"/>
      <c r="O30" s="9"/>
      <c r="P30" s="10">
        <f t="shared" si="1"/>
        <v>4.0999999999999996</v>
      </c>
      <c r="Q30" s="11" t="e">
        <f t="shared" si="0"/>
        <v>#N/A</v>
      </c>
      <c r="R30" s="11">
        <f t="shared" si="2"/>
        <v>4.0999999999999996</v>
      </c>
      <c r="S30" s="11" t="e">
        <f t="shared" si="3"/>
        <v>#N/A</v>
      </c>
      <c r="T30" s="11" t="e">
        <f t="shared" si="4"/>
        <v>#N/A</v>
      </c>
      <c r="U30" s="11">
        <f t="shared" si="5"/>
        <v>1.4</v>
      </c>
      <c r="V30" s="11" t="e">
        <f t="shared" si="6"/>
        <v>#N/A</v>
      </c>
      <c r="W30" s="11" t="e">
        <f t="shared" si="7"/>
        <v>#N/A</v>
      </c>
      <c r="X30" s="11" t="e">
        <f t="shared" si="8"/>
        <v>#N/A</v>
      </c>
      <c r="Y30" s="11" t="e">
        <f t="shared" si="9"/>
        <v>#N/A</v>
      </c>
      <c r="Z30" s="11" t="e">
        <f t="shared" si="10"/>
        <v>#N/A</v>
      </c>
      <c r="AA30" s="11" t="e">
        <f t="shared" si="11"/>
        <v>#N/A</v>
      </c>
    </row>
    <row r="31" spans="1:27" x14ac:dyDescent="0.45">
      <c r="A31" s="7"/>
      <c r="B31" s="7">
        <v>210</v>
      </c>
      <c r="C31" s="7" t="e">
        <f>NA()</f>
        <v>#N/A</v>
      </c>
      <c r="D31" s="7">
        <v>1</v>
      </c>
      <c r="E31" s="7">
        <v>1.4</v>
      </c>
      <c r="F31" s="7">
        <v>57.51</v>
      </c>
      <c r="G31" s="7">
        <v>2.4</v>
      </c>
      <c r="H31" s="7" t="s">
        <v>49</v>
      </c>
      <c r="I31" s="7" t="e">
        <f>NA()</f>
        <v>#N/A</v>
      </c>
      <c r="J31" s="7"/>
      <c r="K31" s="7" t="s">
        <v>31</v>
      </c>
      <c r="L31" s="7" t="s">
        <v>85</v>
      </c>
      <c r="M31" s="7">
        <v>2016</v>
      </c>
      <c r="N31" s="8"/>
      <c r="O31" s="9"/>
      <c r="P31" s="10">
        <f t="shared" si="1"/>
        <v>1.4</v>
      </c>
      <c r="Q31" s="11" t="e">
        <f t="shared" si="0"/>
        <v>#N/A</v>
      </c>
      <c r="R31" s="11" t="e">
        <f t="shared" si="2"/>
        <v>#N/A</v>
      </c>
      <c r="S31" s="11">
        <f t="shared" si="3"/>
        <v>1.4</v>
      </c>
      <c r="T31" s="11" t="e">
        <f t="shared" si="4"/>
        <v>#N/A</v>
      </c>
      <c r="U31" s="11" t="e">
        <f t="shared" si="5"/>
        <v>#N/A</v>
      </c>
      <c r="V31" s="11">
        <f t="shared" si="6"/>
        <v>2.4</v>
      </c>
      <c r="W31" s="11" t="e">
        <f t="shared" si="7"/>
        <v>#N/A</v>
      </c>
      <c r="X31" s="11" t="e">
        <f t="shared" si="8"/>
        <v>#N/A</v>
      </c>
      <c r="Y31" s="11" t="e">
        <f t="shared" si="9"/>
        <v>#N/A</v>
      </c>
      <c r="Z31" s="11" t="e">
        <f t="shared" si="10"/>
        <v>#N/A</v>
      </c>
      <c r="AA31" s="11" t="e">
        <f t="shared" si="11"/>
        <v>#N/A</v>
      </c>
    </row>
    <row r="32" spans="1:27" x14ac:dyDescent="0.45">
      <c r="A32" s="11"/>
      <c r="B32" s="11">
        <v>219.6</v>
      </c>
      <c r="C32" s="7" t="e">
        <f>NA()</f>
        <v>#N/A</v>
      </c>
      <c r="D32" s="7">
        <v>1</v>
      </c>
      <c r="E32" s="11">
        <v>-3.7</v>
      </c>
      <c r="F32" s="11">
        <v>82.1</v>
      </c>
      <c r="G32" s="11">
        <v>0.52</v>
      </c>
      <c r="H32" s="11" t="s">
        <v>50</v>
      </c>
      <c r="I32" s="7" t="e">
        <f>NA()</f>
        <v>#N/A</v>
      </c>
      <c r="J32" s="11"/>
      <c r="K32" s="7" t="s">
        <v>31</v>
      </c>
      <c r="L32" s="11" t="s">
        <v>87</v>
      </c>
      <c r="M32" s="11">
        <v>2017</v>
      </c>
      <c r="N32" s="13"/>
      <c r="O32" s="9"/>
      <c r="P32" s="10">
        <f t="shared" ref="P32:P75" si="12">IF(ISERROR(SEARCH("*Japan*",L32)),E32,NA())</f>
        <v>-3.7</v>
      </c>
      <c r="Q32" s="11" t="e">
        <f t="shared" ref="Q32:Q75" si="13">IF(ISERROR(SEARCH("*Japan*",L32)),NA(),E32)</f>
        <v>#N/A</v>
      </c>
      <c r="R32" s="11" t="e">
        <f t="shared" si="2"/>
        <v>#N/A</v>
      </c>
      <c r="S32" s="11">
        <f t="shared" si="3"/>
        <v>-3.7</v>
      </c>
      <c r="T32" s="11" t="e">
        <f t="shared" si="4"/>
        <v>#N/A</v>
      </c>
      <c r="U32" s="11" t="e">
        <f t="shared" si="5"/>
        <v>#N/A</v>
      </c>
      <c r="V32" s="11">
        <f t="shared" si="6"/>
        <v>0.52</v>
      </c>
      <c r="W32" s="11" t="e">
        <f t="shared" si="7"/>
        <v>#N/A</v>
      </c>
      <c r="X32" s="11" t="e">
        <f t="shared" si="8"/>
        <v>#N/A</v>
      </c>
      <c r="Y32" s="11" t="e">
        <f t="shared" si="9"/>
        <v>#N/A</v>
      </c>
      <c r="Z32" s="11" t="e">
        <f t="shared" si="10"/>
        <v>#N/A</v>
      </c>
      <c r="AA32" s="11" t="e">
        <f t="shared" si="11"/>
        <v>#N/A</v>
      </c>
    </row>
    <row r="33" spans="1:27" x14ac:dyDescent="0.45">
      <c r="A33" s="11"/>
      <c r="B33" s="11">
        <v>215</v>
      </c>
      <c r="C33" s="7" t="e">
        <f>NA()</f>
        <v>#N/A</v>
      </c>
      <c r="D33" s="7">
        <v>1</v>
      </c>
      <c r="E33" s="11">
        <v>5.6</v>
      </c>
      <c r="F33" s="11">
        <v>79</v>
      </c>
      <c r="G33" s="11">
        <v>4.5999999999999996</v>
      </c>
      <c r="H33" s="11" t="s">
        <v>51</v>
      </c>
      <c r="I33" s="7" t="e">
        <f>NA()</f>
        <v>#N/A</v>
      </c>
      <c r="J33" s="11"/>
      <c r="K33" s="7" t="s">
        <v>31</v>
      </c>
      <c r="L33" s="11" t="s">
        <v>83</v>
      </c>
      <c r="M33" s="11">
        <v>2017</v>
      </c>
      <c r="N33" s="13"/>
      <c r="O33" s="9"/>
      <c r="P33" s="10">
        <f t="shared" si="12"/>
        <v>5.6</v>
      </c>
      <c r="Q33" s="11" t="e">
        <f t="shared" si="13"/>
        <v>#N/A</v>
      </c>
      <c r="R33" s="11">
        <f t="shared" si="2"/>
        <v>5.6</v>
      </c>
      <c r="S33" s="11" t="e">
        <f t="shared" si="3"/>
        <v>#N/A</v>
      </c>
      <c r="T33" s="11" t="e">
        <f t="shared" si="4"/>
        <v>#N/A</v>
      </c>
      <c r="U33" s="11">
        <f t="shared" si="5"/>
        <v>4.5999999999999996</v>
      </c>
      <c r="V33" s="11" t="e">
        <f t="shared" si="6"/>
        <v>#N/A</v>
      </c>
      <c r="W33" s="11" t="e">
        <f t="shared" si="7"/>
        <v>#N/A</v>
      </c>
      <c r="X33" s="11" t="e">
        <f t="shared" si="8"/>
        <v>#N/A</v>
      </c>
      <c r="Y33" s="11" t="e">
        <f t="shared" si="9"/>
        <v>#N/A</v>
      </c>
      <c r="Z33" s="11" t="e">
        <f t="shared" si="10"/>
        <v>#N/A</v>
      </c>
      <c r="AA33" s="11" t="e">
        <f t="shared" si="11"/>
        <v>#N/A</v>
      </c>
    </row>
    <row r="34" spans="1:27" x14ac:dyDescent="0.45">
      <c r="A34" s="11"/>
      <c r="B34" s="11">
        <v>190.5</v>
      </c>
      <c r="C34" s="7" t="e">
        <f>NA()</f>
        <v>#N/A</v>
      </c>
      <c r="D34" s="7">
        <v>1</v>
      </c>
      <c r="E34" s="11">
        <v>-2.1</v>
      </c>
      <c r="F34" s="11">
        <v>294</v>
      </c>
      <c r="G34" s="11">
        <v>0.22</v>
      </c>
      <c r="H34" s="11" t="s">
        <v>52</v>
      </c>
      <c r="I34" s="7" t="e">
        <f>NA()</f>
        <v>#N/A</v>
      </c>
      <c r="J34" s="11"/>
      <c r="K34" s="7" t="s">
        <v>31</v>
      </c>
      <c r="L34" s="11" t="s">
        <v>85</v>
      </c>
      <c r="M34" s="11">
        <v>2017</v>
      </c>
      <c r="N34" s="13"/>
      <c r="O34" s="9"/>
      <c r="P34" s="10">
        <f t="shared" si="12"/>
        <v>-2.1</v>
      </c>
      <c r="Q34" s="11" t="e">
        <f t="shared" si="13"/>
        <v>#N/A</v>
      </c>
      <c r="R34" s="11" t="e">
        <f t="shared" si="2"/>
        <v>#N/A</v>
      </c>
      <c r="S34" s="11">
        <f t="shared" si="3"/>
        <v>-2.1</v>
      </c>
      <c r="T34" s="11" t="e">
        <f t="shared" si="4"/>
        <v>#N/A</v>
      </c>
      <c r="U34" s="11" t="e">
        <f t="shared" si="5"/>
        <v>#N/A</v>
      </c>
      <c r="V34" s="11">
        <f t="shared" si="6"/>
        <v>0.22</v>
      </c>
      <c r="W34" s="11" t="e">
        <f t="shared" si="7"/>
        <v>#N/A</v>
      </c>
      <c r="X34" s="11" t="e">
        <f t="shared" si="8"/>
        <v>#N/A</v>
      </c>
      <c r="Y34" s="11" t="e">
        <f t="shared" si="9"/>
        <v>#N/A</v>
      </c>
      <c r="Z34" s="11" t="e">
        <f t="shared" si="10"/>
        <v>#N/A</v>
      </c>
      <c r="AA34" s="11" t="e">
        <f t="shared" si="11"/>
        <v>#N/A</v>
      </c>
    </row>
    <row r="35" spans="1:27" x14ac:dyDescent="0.45">
      <c r="A35" s="11"/>
      <c r="B35" s="11">
        <v>195</v>
      </c>
      <c r="C35" s="7" t="e">
        <f>NA()</f>
        <v>#N/A</v>
      </c>
      <c r="D35" s="7">
        <v>1</v>
      </c>
      <c r="E35" s="11">
        <v>6.5</v>
      </c>
      <c r="F35" s="11">
        <v>28.69</v>
      </c>
      <c r="G35" s="11">
        <v>15.3</v>
      </c>
      <c r="H35" s="11" t="s">
        <v>53</v>
      </c>
      <c r="I35" s="7" t="e">
        <f>NA()</f>
        <v>#N/A</v>
      </c>
      <c r="J35" s="11"/>
      <c r="K35" s="7" t="s">
        <v>31</v>
      </c>
      <c r="L35" s="11" t="s">
        <v>87</v>
      </c>
      <c r="M35" s="11">
        <v>2017</v>
      </c>
      <c r="N35" s="13"/>
      <c r="O35" s="9"/>
      <c r="P35" s="10">
        <f t="shared" si="12"/>
        <v>6.5</v>
      </c>
      <c r="Q35" s="11" t="e">
        <f t="shared" si="13"/>
        <v>#N/A</v>
      </c>
      <c r="R35" s="11" t="e">
        <f t="shared" si="2"/>
        <v>#N/A</v>
      </c>
      <c r="S35" s="11">
        <f t="shared" si="3"/>
        <v>6.5</v>
      </c>
      <c r="T35" s="11" t="e">
        <f t="shared" si="4"/>
        <v>#N/A</v>
      </c>
      <c r="U35" s="11" t="e">
        <f t="shared" si="5"/>
        <v>#N/A</v>
      </c>
      <c r="V35" s="11">
        <f t="shared" si="6"/>
        <v>15.3</v>
      </c>
      <c r="W35" s="11" t="e">
        <f t="shared" si="7"/>
        <v>#N/A</v>
      </c>
      <c r="X35" s="11" t="e">
        <f t="shared" si="8"/>
        <v>#N/A</v>
      </c>
      <c r="Y35" s="11" t="e">
        <f t="shared" si="9"/>
        <v>#N/A</v>
      </c>
      <c r="Z35" s="11" t="e">
        <f t="shared" si="10"/>
        <v>#N/A</v>
      </c>
      <c r="AA35" s="11" t="e">
        <f t="shared" si="11"/>
        <v>#N/A</v>
      </c>
    </row>
    <row r="36" spans="1:27" x14ac:dyDescent="0.45">
      <c r="A36" s="11"/>
      <c r="B36" s="11">
        <v>175.6</v>
      </c>
      <c r="C36" s="7" t="e">
        <f>NA()</f>
        <v>#N/A</v>
      </c>
      <c r="D36" s="7">
        <v>1</v>
      </c>
      <c r="E36" s="11">
        <v>4.8</v>
      </c>
      <c r="F36" s="11">
        <v>25.8</v>
      </c>
      <c r="G36" s="11">
        <v>11.7</v>
      </c>
      <c r="H36" s="11" t="s">
        <v>54</v>
      </c>
      <c r="I36" s="7" t="e">
        <f>NA()</f>
        <v>#N/A</v>
      </c>
      <c r="J36" s="11"/>
      <c r="K36" s="7" t="s">
        <v>31</v>
      </c>
      <c r="L36" s="11" t="s">
        <v>85</v>
      </c>
      <c r="M36" s="11">
        <v>2017</v>
      </c>
      <c r="N36" s="13"/>
      <c r="O36" s="9"/>
      <c r="P36" s="10">
        <f t="shared" si="12"/>
        <v>4.8</v>
      </c>
      <c r="Q36" s="11" t="e">
        <f t="shared" si="13"/>
        <v>#N/A</v>
      </c>
      <c r="R36" s="11" t="e">
        <f t="shared" si="2"/>
        <v>#N/A</v>
      </c>
      <c r="S36" s="11">
        <f t="shared" si="3"/>
        <v>4.8</v>
      </c>
      <c r="T36" s="11" t="e">
        <f t="shared" si="4"/>
        <v>#N/A</v>
      </c>
      <c r="U36" s="11" t="e">
        <f t="shared" si="5"/>
        <v>#N/A</v>
      </c>
      <c r="V36" s="11">
        <f t="shared" si="6"/>
        <v>11.7</v>
      </c>
      <c r="W36" s="11" t="e">
        <f t="shared" si="7"/>
        <v>#N/A</v>
      </c>
      <c r="X36" s="11" t="e">
        <f t="shared" si="8"/>
        <v>#N/A</v>
      </c>
      <c r="Y36" s="11" t="e">
        <f t="shared" si="9"/>
        <v>#N/A</v>
      </c>
      <c r="Z36" s="11" t="e">
        <f t="shared" si="10"/>
        <v>#N/A</v>
      </c>
      <c r="AA36" s="11" t="e">
        <f t="shared" si="11"/>
        <v>#N/A</v>
      </c>
    </row>
    <row r="37" spans="1:27" x14ac:dyDescent="0.45">
      <c r="A37" s="11"/>
      <c r="B37" s="11">
        <v>300</v>
      </c>
      <c r="C37" s="7" t="e">
        <f>NA()</f>
        <v>#N/A</v>
      </c>
      <c r="D37" s="7">
        <v>1</v>
      </c>
      <c r="E37" s="11">
        <v>0.6</v>
      </c>
      <c r="F37" s="11">
        <v>142</v>
      </c>
      <c r="G37" s="11">
        <v>80</v>
      </c>
      <c r="H37" s="11" t="s">
        <v>55</v>
      </c>
      <c r="I37" s="7" t="e">
        <f>NA()</f>
        <v>#N/A</v>
      </c>
      <c r="J37" s="11"/>
      <c r="K37" s="7" t="s">
        <v>31</v>
      </c>
      <c r="L37" s="11" t="s">
        <v>85</v>
      </c>
      <c r="M37" s="11">
        <v>2018</v>
      </c>
      <c r="N37" s="13"/>
      <c r="O37" s="9"/>
      <c r="P37" s="10">
        <f t="shared" si="12"/>
        <v>0.6</v>
      </c>
      <c r="Q37" s="11" t="e">
        <f t="shared" si="13"/>
        <v>#N/A</v>
      </c>
      <c r="R37" s="11" t="e">
        <f t="shared" si="2"/>
        <v>#N/A</v>
      </c>
      <c r="S37" s="11">
        <f t="shared" si="3"/>
        <v>0.6</v>
      </c>
      <c r="T37" s="11" t="e">
        <f t="shared" si="4"/>
        <v>#N/A</v>
      </c>
      <c r="U37" s="11" t="e">
        <f t="shared" si="5"/>
        <v>#N/A</v>
      </c>
      <c r="V37" s="11">
        <f t="shared" si="6"/>
        <v>80</v>
      </c>
      <c r="W37" s="11" t="e">
        <f t="shared" si="7"/>
        <v>#N/A</v>
      </c>
      <c r="X37" s="11" t="e">
        <f t="shared" si="8"/>
        <v>#N/A</v>
      </c>
      <c r="Y37" s="11" t="e">
        <f t="shared" si="9"/>
        <v>#N/A</v>
      </c>
      <c r="Z37" s="11" t="e">
        <f t="shared" si="10"/>
        <v>#N/A</v>
      </c>
      <c r="AA37" s="11" t="e">
        <f t="shared" si="11"/>
        <v>#N/A</v>
      </c>
    </row>
    <row r="38" spans="1:27" x14ac:dyDescent="0.45">
      <c r="A38" s="11"/>
      <c r="B38" s="11">
        <v>213</v>
      </c>
      <c r="C38" s="7" t="e">
        <f>NA()</f>
        <v>#N/A</v>
      </c>
      <c r="D38" s="7">
        <v>1</v>
      </c>
      <c r="E38" s="11">
        <v>-6.93</v>
      </c>
      <c r="F38" s="11">
        <v>3.36</v>
      </c>
      <c r="G38" s="11">
        <v>6.02</v>
      </c>
      <c r="H38" s="11" t="s">
        <v>56</v>
      </c>
      <c r="I38" s="7" t="e">
        <f>NA()</f>
        <v>#N/A</v>
      </c>
      <c r="J38" s="11"/>
      <c r="K38" s="7" t="s">
        <v>31</v>
      </c>
      <c r="L38" s="11" t="s">
        <v>83</v>
      </c>
      <c r="M38" s="11">
        <v>2018</v>
      </c>
      <c r="N38" s="13"/>
      <c r="O38" s="9"/>
      <c r="P38" s="10">
        <f t="shared" si="12"/>
        <v>-6.93</v>
      </c>
      <c r="Q38" s="11" t="e">
        <f t="shared" si="13"/>
        <v>#N/A</v>
      </c>
      <c r="R38" s="11">
        <f t="shared" si="2"/>
        <v>-6.93</v>
      </c>
      <c r="S38" s="11" t="e">
        <f t="shared" si="3"/>
        <v>#N/A</v>
      </c>
      <c r="T38" s="11" t="e">
        <f t="shared" si="4"/>
        <v>#N/A</v>
      </c>
      <c r="U38" s="11">
        <f t="shared" si="5"/>
        <v>6.02</v>
      </c>
      <c r="V38" s="11" t="e">
        <f t="shared" si="6"/>
        <v>#N/A</v>
      </c>
      <c r="W38" s="11" t="e">
        <f t="shared" si="7"/>
        <v>#N/A</v>
      </c>
      <c r="X38" s="11" t="e">
        <f t="shared" si="8"/>
        <v>#N/A</v>
      </c>
      <c r="Y38" s="11" t="e">
        <f t="shared" si="9"/>
        <v>#N/A</v>
      </c>
      <c r="Z38" s="11" t="e">
        <f t="shared" si="10"/>
        <v>#N/A</v>
      </c>
      <c r="AA38" s="11" t="e">
        <f t="shared" si="11"/>
        <v>#N/A</v>
      </c>
    </row>
    <row r="39" spans="1:27" x14ac:dyDescent="0.45">
      <c r="A39" s="11"/>
      <c r="B39" s="11">
        <v>230</v>
      </c>
      <c r="C39" s="7" t="e">
        <f>NA()</f>
        <v>#N/A</v>
      </c>
      <c r="D39" s="7">
        <v>1</v>
      </c>
      <c r="E39" s="11">
        <v>3.4</v>
      </c>
      <c r="F39" s="11">
        <v>192</v>
      </c>
      <c r="G39" s="11">
        <v>1.1599999999999999</v>
      </c>
      <c r="H39" s="11" t="s">
        <v>57</v>
      </c>
      <c r="I39" s="7" t="e">
        <f>NA()</f>
        <v>#N/A</v>
      </c>
      <c r="J39" s="11"/>
      <c r="K39" s="7" t="s">
        <v>31</v>
      </c>
      <c r="L39" s="11" t="s">
        <v>83</v>
      </c>
      <c r="M39" s="11">
        <v>2019</v>
      </c>
      <c r="N39" s="13"/>
      <c r="O39" s="9"/>
      <c r="P39" s="10">
        <f t="shared" si="12"/>
        <v>3.4</v>
      </c>
      <c r="Q39" s="11" t="e">
        <f t="shared" si="13"/>
        <v>#N/A</v>
      </c>
      <c r="R39" s="11">
        <f t="shared" si="2"/>
        <v>3.4</v>
      </c>
      <c r="S39" s="11" t="e">
        <f t="shared" si="3"/>
        <v>#N/A</v>
      </c>
      <c r="T39" s="11" t="e">
        <f t="shared" si="4"/>
        <v>#N/A</v>
      </c>
      <c r="U39" s="11">
        <f t="shared" si="5"/>
        <v>1.1599999999999999</v>
      </c>
      <c r="V39" s="11" t="e">
        <f t="shared" si="6"/>
        <v>#N/A</v>
      </c>
      <c r="W39" s="11" t="e">
        <f t="shared" si="7"/>
        <v>#N/A</v>
      </c>
      <c r="X39" s="11" t="e">
        <f t="shared" si="8"/>
        <v>#N/A</v>
      </c>
      <c r="Y39" s="11" t="e">
        <f t="shared" si="9"/>
        <v>#N/A</v>
      </c>
      <c r="Z39" s="11" t="e">
        <f t="shared" si="10"/>
        <v>#N/A</v>
      </c>
      <c r="AA39" s="11" t="e">
        <f t="shared" si="11"/>
        <v>#N/A</v>
      </c>
    </row>
    <row r="40" spans="1:27" x14ac:dyDescent="0.45">
      <c r="A40" s="11"/>
      <c r="B40" s="11">
        <v>169.6</v>
      </c>
      <c r="C40" s="7" t="e">
        <f>NA()</f>
        <v>#N/A</v>
      </c>
      <c r="D40" s="7">
        <v>1</v>
      </c>
      <c r="E40" s="11">
        <v>-9.1999999999999993</v>
      </c>
      <c r="F40" s="11">
        <v>95</v>
      </c>
      <c r="G40" s="11">
        <v>0.12</v>
      </c>
      <c r="H40" s="11" t="s">
        <v>58</v>
      </c>
      <c r="I40" s="7" t="e">
        <f>NA()</f>
        <v>#N/A</v>
      </c>
      <c r="J40" s="11"/>
      <c r="K40" s="7" t="s">
        <v>31</v>
      </c>
      <c r="L40" s="11" t="s">
        <v>88</v>
      </c>
      <c r="M40" s="11">
        <v>2019</v>
      </c>
      <c r="N40" s="13"/>
      <c r="O40" s="9"/>
      <c r="P40" s="10">
        <f t="shared" si="12"/>
        <v>-9.1999999999999993</v>
      </c>
      <c r="Q40" s="11" t="e">
        <f t="shared" si="13"/>
        <v>#N/A</v>
      </c>
      <c r="R40" s="11">
        <f t="shared" si="2"/>
        <v>-9.1999999999999993</v>
      </c>
      <c r="S40" s="11" t="e">
        <f t="shared" si="3"/>
        <v>#N/A</v>
      </c>
      <c r="T40" s="11" t="e">
        <f t="shared" si="4"/>
        <v>#N/A</v>
      </c>
      <c r="U40" s="11">
        <f t="shared" si="5"/>
        <v>0.12</v>
      </c>
      <c r="V40" s="11" t="e">
        <f t="shared" si="6"/>
        <v>#N/A</v>
      </c>
      <c r="W40" s="11" t="e">
        <f t="shared" si="7"/>
        <v>#N/A</v>
      </c>
      <c r="X40" s="11" t="e">
        <f t="shared" si="8"/>
        <v>#N/A</v>
      </c>
      <c r="Y40" s="11" t="e">
        <f t="shared" si="9"/>
        <v>#N/A</v>
      </c>
      <c r="Z40" s="11" t="e">
        <f t="shared" si="10"/>
        <v>#N/A</v>
      </c>
      <c r="AA40" s="11" t="e">
        <f t="shared" si="11"/>
        <v>#N/A</v>
      </c>
    </row>
    <row r="41" spans="1:27" x14ac:dyDescent="0.45">
      <c r="A41" s="11"/>
      <c r="B41" s="11">
        <v>230</v>
      </c>
      <c r="C41" s="7" t="e">
        <f>NA()</f>
        <v>#N/A</v>
      </c>
      <c r="D41" s="7">
        <v>1</v>
      </c>
      <c r="E41" s="11">
        <v>3.4</v>
      </c>
      <c r="F41" s="11">
        <v>195</v>
      </c>
      <c r="G41" s="11">
        <v>1.1599999999999999</v>
      </c>
      <c r="H41" s="11" t="s">
        <v>57</v>
      </c>
      <c r="I41" s="7" t="e">
        <f>NA()</f>
        <v>#N/A</v>
      </c>
      <c r="J41" s="11"/>
      <c r="K41" s="7" t="s">
        <v>31</v>
      </c>
      <c r="L41" s="11" t="s">
        <v>83</v>
      </c>
      <c r="M41" s="11">
        <v>2019</v>
      </c>
      <c r="N41" s="13"/>
      <c r="O41" s="9"/>
      <c r="P41" s="10">
        <f t="shared" si="12"/>
        <v>3.4</v>
      </c>
      <c r="Q41" s="11" t="e">
        <f t="shared" si="13"/>
        <v>#N/A</v>
      </c>
      <c r="R41" s="11">
        <f t="shared" si="2"/>
        <v>3.4</v>
      </c>
      <c r="S41" s="11" t="e">
        <f t="shared" si="3"/>
        <v>#N/A</v>
      </c>
      <c r="T41" s="11" t="e">
        <f t="shared" si="4"/>
        <v>#N/A</v>
      </c>
      <c r="U41" s="11">
        <f t="shared" si="5"/>
        <v>1.1599999999999999</v>
      </c>
      <c r="V41" s="11" t="e">
        <f t="shared" si="6"/>
        <v>#N/A</v>
      </c>
      <c r="W41" s="11" t="e">
        <f t="shared" si="7"/>
        <v>#N/A</v>
      </c>
      <c r="X41" s="11" t="e">
        <f t="shared" si="8"/>
        <v>#N/A</v>
      </c>
      <c r="Y41" s="11" t="e">
        <f t="shared" si="9"/>
        <v>#N/A</v>
      </c>
      <c r="Z41" s="11" t="e">
        <f t="shared" si="10"/>
        <v>#N/A</v>
      </c>
      <c r="AA41" s="11" t="e">
        <f t="shared" si="11"/>
        <v>#N/A</v>
      </c>
    </row>
    <row r="42" spans="1:27" x14ac:dyDescent="0.45">
      <c r="A42" s="11"/>
      <c r="B42" s="11">
        <v>320</v>
      </c>
      <c r="C42" s="7" t="e">
        <f>NA()</f>
        <v>#N/A</v>
      </c>
      <c r="D42" s="7">
        <v>1</v>
      </c>
      <c r="E42" s="11">
        <v>-11.6</v>
      </c>
      <c r="F42" s="11">
        <v>36.299999999999997</v>
      </c>
      <c r="G42" s="11">
        <v>0.19</v>
      </c>
      <c r="H42" s="7" t="e">
        <f>NA()</f>
        <v>#N/A</v>
      </c>
      <c r="I42" s="7" t="e">
        <f>NA()</f>
        <v>#N/A</v>
      </c>
      <c r="J42" s="11"/>
      <c r="K42" s="7" t="s">
        <v>31</v>
      </c>
      <c r="L42" s="11" t="s">
        <v>89</v>
      </c>
      <c r="M42" s="11">
        <v>2017</v>
      </c>
      <c r="N42" s="13"/>
      <c r="O42" s="9"/>
      <c r="P42" s="10">
        <f t="shared" si="12"/>
        <v>-11.6</v>
      </c>
      <c r="Q42" s="11" t="e">
        <f t="shared" si="13"/>
        <v>#N/A</v>
      </c>
      <c r="R42" s="11">
        <f t="shared" si="2"/>
        <v>-11.6</v>
      </c>
      <c r="S42" s="11" t="e">
        <f t="shared" si="3"/>
        <v>#N/A</v>
      </c>
      <c r="T42" s="11" t="e">
        <f t="shared" si="4"/>
        <v>#N/A</v>
      </c>
      <c r="U42" s="11">
        <f t="shared" si="5"/>
        <v>0.19</v>
      </c>
      <c r="V42" s="11" t="e">
        <f t="shared" si="6"/>
        <v>#N/A</v>
      </c>
      <c r="W42" s="11" t="e">
        <f t="shared" si="7"/>
        <v>#N/A</v>
      </c>
      <c r="X42" s="11" t="e">
        <f t="shared" si="8"/>
        <v>#N/A</v>
      </c>
      <c r="Y42" s="11" t="e">
        <f t="shared" si="9"/>
        <v>#N/A</v>
      </c>
      <c r="Z42" s="11" t="e">
        <f t="shared" si="10"/>
        <v>#N/A</v>
      </c>
      <c r="AA42" s="11" t="e">
        <f t="shared" si="11"/>
        <v>#N/A</v>
      </c>
    </row>
    <row r="43" spans="1:27" x14ac:dyDescent="0.45">
      <c r="A43" s="11"/>
      <c r="B43" s="11">
        <v>126</v>
      </c>
      <c r="C43" s="7" t="e">
        <f>NA()</f>
        <v>#N/A</v>
      </c>
      <c r="D43" s="7">
        <v>1</v>
      </c>
      <c r="E43" s="11">
        <v>2</v>
      </c>
      <c r="F43" s="11">
        <v>37.4</v>
      </c>
      <c r="G43" s="11"/>
      <c r="H43" s="11" t="s">
        <v>59</v>
      </c>
      <c r="I43" s="7" t="e">
        <f>NA()</f>
        <v>#N/A</v>
      </c>
      <c r="J43" s="11"/>
      <c r="K43" s="7" t="s">
        <v>31</v>
      </c>
      <c r="L43" s="11" t="s">
        <v>90</v>
      </c>
      <c r="M43" s="11">
        <v>2020</v>
      </c>
      <c r="N43" s="13"/>
      <c r="O43" s="9"/>
      <c r="P43" s="10">
        <f t="shared" si="12"/>
        <v>2</v>
      </c>
      <c r="Q43" s="11" t="e">
        <f t="shared" si="13"/>
        <v>#N/A</v>
      </c>
      <c r="R43" s="11" t="e">
        <f t="shared" si="2"/>
        <v>#N/A</v>
      </c>
      <c r="S43" s="11" t="e">
        <f t="shared" si="3"/>
        <v>#N/A</v>
      </c>
      <c r="T43" s="11" t="e">
        <f t="shared" si="4"/>
        <v>#N/A</v>
      </c>
      <c r="U43" s="11" t="e">
        <f t="shared" si="5"/>
        <v>#N/A</v>
      </c>
      <c r="V43" s="11" t="e">
        <f t="shared" si="6"/>
        <v>#N/A</v>
      </c>
      <c r="W43" s="11" t="e">
        <f t="shared" si="7"/>
        <v>#N/A</v>
      </c>
      <c r="X43" s="11" t="e">
        <f t="shared" si="8"/>
        <v>#N/A</v>
      </c>
      <c r="Y43" s="11" t="e">
        <f t="shared" si="9"/>
        <v>#N/A</v>
      </c>
      <c r="Z43" s="11" t="e">
        <f t="shared" si="10"/>
        <v>#N/A</v>
      </c>
      <c r="AA43" s="11" t="e">
        <f t="shared" si="11"/>
        <v>#N/A</v>
      </c>
    </row>
    <row r="44" spans="1:27" x14ac:dyDescent="0.45">
      <c r="A44" s="11"/>
      <c r="B44" s="11">
        <v>148</v>
      </c>
      <c r="C44" s="7" t="e">
        <f>NA()</f>
        <v>#N/A</v>
      </c>
      <c r="D44" s="7">
        <v>1</v>
      </c>
      <c r="E44" s="11">
        <v>7.4</v>
      </c>
      <c r="F44" s="11">
        <v>27.2</v>
      </c>
      <c r="G44" s="11">
        <v>20.2</v>
      </c>
      <c r="H44" s="7" t="e">
        <f>NA()</f>
        <v>#N/A</v>
      </c>
      <c r="I44" s="7" t="e">
        <f>NA()</f>
        <v>#N/A</v>
      </c>
      <c r="J44" s="11"/>
      <c r="K44" s="7" t="s">
        <v>31</v>
      </c>
      <c r="L44" s="11" t="s">
        <v>91</v>
      </c>
      <c r="M44" s="11">
        <v>2020</v>
      </c>
      <c r="N44" s="13"/>
      <c r="O44" s="9"/>
      <c r="P44" s="10">
        <f t="shared" si="12"/>
        <v>7.4</v>
      </c>
      <c r="Q44" s="11" t="e">
        <f t="shared" si="13"/>
        <v>#N/A</v>
      </c>
      <c r="R44" s="11" t="e">
        <f t="shared" si="2"/>
        <v>#N/A</v>
      </c>
      <c r="S44" s="11" t="e">
        <f t="shared" si="3"/>
        <v>#N/A</v>
      </c>
      <c r="T44" s="11" t="e">
        <f t="shared" si="4"/>
        <v>#N/A</v>
      </c>
      <c r="U44" s="11" t="e">
        <f t="shared" si="5"/>
        <v>#N/A</v>
      </c>
      <c r="V44" s="11" t="e">
        <f t="shared" si="6"/>
        <v>#N/A</v>
      </c>
      <c r="W44" s="11" t="e">
        <f t="shared" si="7"/>
        <v>#N/A</v>
      </c>
      <c r="X44" s="11" t="e">
        <f t="shared" si="8"/>
        <v>#N/A</v>
      </c>
      <c r="Y44" s="11" t="e">
        <f t="shared" si="9"/>
        <v>#N/A</v>
      </c>
      <c r="Z44" s="11" t="e">
        <f t="shared" si="10"/>
        <v>#N/A</v>
      </c>
      <c r="AA44" s="11" t="e">
        <f t="shared" si="11"/>
        <v>#N/A</v>
      </c>
    </row>
    <row r="45" spans="1:27" x14ac:dyDescent="0.45">
      <c r="A45" s="11"/>
      <c r="B45" s="11">
        <v>298</v>
      </c>
      <c r="C45" s="7" t="e">
        <f>NA()</f>
        <v>#N/A</v>
      </c>
      <c r="D45" s="7">
        <v>1</v>
      </c>
      <c r="E45" s="11">
        <v>4.5999999999999996</v>
      </c>
      <c r="F45" s="11">
        <v>120</v>
      </c>
      <c r="G45" s="11">
        <v>2.4</v>
      </c>
      <c r="H45" s="11" t="s">
        <v>60</v>
      </c>
      <c r="I45" s="7" t="e">
        <f>NA()</f>
        <v>#N/A</v>
      </c>
      <c r="J45" s="11"/>
      <c r="K45" s="7" t="s">
        <v>31</v>
      </c>
      <c r="L45" s="11" t="s">
        <v>83</v>
      </c>
      <c r="M45" s="11">
        <v>2018</v>
      </c>
      <c r="N45" s="13"/>
      <c r="O45" s="9"/>
      <c r="P45" s="10">
        <f t="shared" si="12"/>
        <v>4.5999999999999996</v>
      </c>
      <c r="Q45" s="11" t="e">
        <f t="shared" si="13"/>
        <v>#N/A</v>
      </c>
      <c r="R45" s="11">
        <f t="shared" si="2"/>
        <v>4.5999999999999996</v>
      </c>
      <c r="S45" s="11" t="e">
        <f t="shared" si="3"/>
        <v>#N/A</v>
      </c>
      <c r="T45" s="11" t="e">
        <f t="shared" si="4"/>
        <v>#N/A</v>
      </c>
      <c r="U45" s="11">
        <f t="shared" si="5"/>
        <v>2.4</v>
      </c>
      <c r="V45" s="11" t="e">
        <f t="shared" si="6"/>
        <v>#N/A</v>
      </c>
      <c r="W45" s="11" t="e">
        <f t="shared" si="7"/>
        <v>#N/A</v>
      </c>
      <c r="X45" s="11" t="e">
        <f t="shared" si="8"/>
        <v>#N/A</v>
      </c>
      <c r="Y45" s="11" t="e">
        <f t="shared" si="9"/>
        <v>#N/A</v>
      </c>
      <c r="Z45" s="11" t="e">
        <f t="shared" si="10"/>
        <v>#N/A</v>
      </c>
      <c r="AA45" s="11" t="e">
        <f t="shared" si="11"/>
        <v>#N/A</v>
      </c>
    </row>
    <row r="46" spans="1:27" x14ac:dyDescent="0.45">
      <c r="A46" s="11"/>
      <c r="B46" s="11">
        <v>293</v>
      </c>
      <c r="C46" s="7" t="e">
        <f>NA()</f>
        <v>#N/A</v>
      </c>
      <c r="D46" s="7">
        <v>1</v>
      </c>
      <c r="E46" s="11">
        <v>4.9000000000000004</v>
      </c>
      <c r="F46" s="11">
        <v>102</v>
      </c>
      <c r="G46" s="11">
        <v>3</v>
      </c>
      <c r="H46" s="11" t="s">
        <v>61</v>
      </c>
      <c r="I46" s="7" t="e">
        <f>NA()</f>
        <v>#N/A</v>
      </c>
      <c r="J46" s="11"/>
      <c r="K46" s="7" t="s">
        <v>31</v>
      </c>
      <c r="L46" s="11" t="s">
        <v>83</v>
      </c>
      <c r="M46" s="11">
        <v>2018</v>
      </c>
      <c r="N46" s="13"/>
      <c r="O46" s="9"/>
      <c r="P46" s="10">
        <f t="shared" si="12"/>
        <v>4.9000000000000004</v>
      </c>
      <c r="Q46" s="11" t="e">
        <f t="shared" si="13"/>
        <v>#N/A</v>
      </c>
      <c r="R46" s="11">
        <f t="shared" si="2"/>
        <v>4.9000000000000004</v>
      </c>
      <c r="S46" s="11" t="e">
        <f t="shared" si="3"/>
        <v>#N/A</v>
      </c>
      <c r="T46" s="11" t="e">
        <f t="shared" si="4"/>
        <v>#N/A</v>
      </c>
      <c r="U46" s="11">
        <f t="shared" si="5"/>
        <v>3</v>
      </c>
      <c r="V46" s="11" t="e">
        <f t="shared" si="6"/>
        <v>#N/A</v>
      </c>
      <c r="W46" s="11" t="e">
        <f t="shared" si="7"/>
        <v>#N/A</v>
      </c>
      <c r="X46" s="11" t="e">
        <f t="shared" si="8"/>
        <v>#N/A</v>
      </c>
      <c r="Y46" s="11" t="e">
        <f t="shared" si="9"/>
        <v>#N/A</v>
      </c>
      <c r="Z46" s="11" t="e">
        <f t="shared" si="10"/>
        <v>#N/A</v>
      </c>
      <c r="AA46" s="11" t="e">
        <f t="shared" si="11"/>
        <v>#N/A</v>
      </c>
    </row>
    <row r="47" spans="1:27" x14ac:dyDescent="0.45">
      <c r="A47" s="11"/>
      <c r="B47" s="11">
        <v>275</v>
      </c>
      <c r="C47" s="7" t="e">
        <f>NA()</f>
        <v>#N/A</v>
      </c>
      <c r="D47" s="7">
        <v>1</v>
      </c>
      <c r="E47" s="11">
        <v>-2.6</v>
      </c>
      <c r="F47" s="11">
        <v>42.3</v>
      </c>
      <c r="G47" s="11">
        <v>1.1000000000000001</v>
      </c>
      <c r="H47" s="11" t="s">
        <v>62</v>
      </c>
      <c r="I47" s="7" t="e">
        <f>NA()</f>
        <v>#N/A</v>
      </c>
      <c r="J47" s="11"/>
      <c r="K47" s="7" t="s">
        <v>31</v>
      </c>
      <c r="L47" s="11" t="s">
        <v>85</v>
      </c>
      <c r="M47" s="11">
        <v>2019</v>
      </c>
      <c r="N47" s="13"/>
      <c r="O47" s="9"/>
      <c r="P47" s="10">
        <f t="shared" si="12"/>
        <v>-2.6</v>
      </c>
      <c r="Q47" s="11" t="e">
        <f t="shared" si="13"/>
        <v>#N/A</v>
      </c>
      <c r="R47" s="11" t="e">
        <f t="shared" si="2"/>
        <v>#N/A</v>
      </c>
      <c r="S47" s="11">
        <f t="shared" si="3"/>
        <v>-2.6</v>
      </c>
      <c r="T47" s="11" t="e">
        <f t="shared" si="4"/>
        <v>#N/A</v>
      </c>
      <c r="U47" s="11" t="e">
        <f t="shared" si="5"/>
        <v>#N/A</v>
      </c>
      <c r="V47" s="11">
        <f t="shared" si="6"/>
        <v>1.1000000000000001</v>
      </c>
      <c r="W47" s="11" t="e">
        <f t="shared" si="7"/>
        <v>#N/A</v>
      </c>
      <c r="X47" s="11" t="e">
        <f t="shared" si="8"/>
        <v>#N/A</v>
      </c>
      <c r="Y47" s="11" t="e">
        <f t="shared" si="9"/>
        <v>#N/A</v>
      </c>
      <c r="Z47" s="11" t="e">
        <f t="shared" si="10"/>
        <v>#N/A</v>
      </c>
      <c r="AA47" s="11" t="e">
        <f t="shared" si="11"/>
        <v>#N/A</v>
      </c>
    </row>
    <row r="48" spans="1:27" x14ac:dyDescent="0.45">
      <c r="A48" s="11"/>
      <c r="B48" s="11">
        <v>298</v>
      </c>
      <c r="C48" s="7" t="e">
        <f>NA()</f>
        <v>#N/A</v>
      </c>
      <c r="D48" s="7">
        <v>1</v>
      </c>
      <c r="E48" s="11">
        <v>0.9</v>
      </c>
      <c r="F48" s="11">
        <v>235</v>
      </c>
      <c r="G48" s="11">
        <v>0.51</v>
      </c>
      <c r="H48" s="11" t="s">
        <v>63</v>
      </c>
      <c r="I48" s="7" t="e">
        <f>NA()</f>
        <v>#N/A</v>
      </c>
      <c r="J48" s="11"/>
      <c r="K48" s="7" t="s">
        <v>31</v>
      </c>
      <c r="L48" s="11" t="s">
        <v>83</v>
      </c>
      <c r="M48" s="11">
        <v>2016</v>
      </c>
      <c r="N48" s="13"/>
      <c r="O48" s="9"/>
      <c r="P48" s="10">
        <f t="shared" si="12"/>
        <v>0.9</v>
      </c>
      <c r="Q48" s="11" t="e">
        <f t="shared" si="13"/>
        <v>#N/A</v>
      </c>
      <c r="R48" s="11">
        <f t="shared" si="2"/>
        <v>0.9</v>
      </c>
      <c r="S48" s="11" t="e">
        <f t="shared" si="3"/>
        <v>#N/A</v>
      </c>
      <c r="T48" s="11" t="e">
        <f t="shared" si="4"/>
        <v>#N/A</v>
      </c>
      <c r="U48" s="11">
        <f t="shared" si="5"/>
        <v>0.51</v>
      </c>
      <c r="V48" s="11" t="e">
        <f t="shared" si="6"/>
        <v>#N/A</v>
      </c>
      <c r="W48" s="11" t="e">
        <f t="shared" si="7"/>
        <v>#N/A</v>
      </c>
      <c r="X48" s="11" t="e">
        <f t="shared" si="8"/>
        <v>#N/A</v>
      </c>
      <c r="Y48" s="11" t="e">
        <f t="shared" si="9"/>
        <v>#N/A</v>
      </c>
      <c r="Z48" s="11" t="e">
        <f t="shared" si="10"/>
        <v>#N/A</v>
      </c>
      <c r="AA48" s="11" t="e">
        <f t="shared" si="11"/>
        <v>#N/A</v>
      </c>
    </row>
    <row r="49" spans="1:27" x14ac:dyDescent="0.45">
      <c r="A49" s="11"/>
      <c r="B49" s="11">
        <v>225</v>
      </c>
      <c r="C49" s="7" t="e">
        <f>NA()</f>
        <v>#N/A</v>
      </c>
      <c r="D49" s="7">
        <v>1</v>
      </c>
      <c r="E49" s="11">
        <v>3</v>
      </c>
      <c r="F49" s="11">
        <v>68</v>
      </c>
      <c r="G49" s="11">
        <v>2.95</v>
      </c>
      <c r="H49" s="11" t="s">
        <v>64</v>
      </c>
      <c r="I49" s="7" t="e">
        <f>NA()</f>
        <v>#N/A</v>
      </c>
      <c r="J49" s="11"/>
      <c r="K49" s="7" t="s">
        <v>31</v>
      </c>
      <c r="L49" s="11" t="s">
        <v>83</v>
      </c>
      <c r="M49" s="11">
        <v>2018</v>
      </c>
      <c r="N49" s="13"/>
      <c r="O49" s="9"/>
      <c r="P49" s="10">
        <f t="shared" si="12"/>
        <v>3</v>
      </c>
      <c r="Q49" s="11" t="e">
        <f t="shared" si="13"/>
        <v>#N/A</v>
      </c>
      <c r="R49" s="11">
        <f t="shared" si="2"/>
        <v>3</v>
      </c>
      <c r="S49" s="11" t="e">
        <f t="shared" si="3"/>
        <v>#N/A</v>
      </c>
      <c r="T49" s="11" t="e">
        <f t="shared" si="4"/>
        <v>#N/A</v>
      </c>
      <c r="U49" s="11">
        <f t="shared" si="5"/>
        <v>2.95</v>
      </c>
      <c r="V49" s="11" t="e">
        <f t="shared" si="6"/>
        <v>#N/A</v>
      </c>
      <c r="W49" s="11" t="e">
        <f t="shared" si="7"/>
        <v>#N/A</v>
      </c>
      <c r="X49" s="11" t="e">
        <f t="shared" si="8"/>
        <v>#N/A</v>
      </c>
      <c r="Y49" s="11" t="e">
        <f t="shared" si="9"/>
        <v>#N/A</v>
      </c>
      <c r="Z49" s="11" t="e">
        <f t="shared" si="10"/>
        <v>#N/A</v>
      </c>
      <c r="AA49" s="11" t="e">
        <f t="shared" si="11"/>
        <v>#N/A</v>
      </c>
    </row>
    <row r="50" spans="1:27" x14ac:dyDescent="0.45">
      <c r="A50" s="11"/>
      <c r="B50" s="11">
        <v>256</v>
      </c>
      <c r="C50" s="7" t="e">
        <f>NA()</f>
        <v>#N/A</v>
      </c>
      <c r="D50" s="7">
        <v>1</v>
      </c>
      <c r="E50" s="11">
        <v>-17</v>
      </c>
      <c r="F50" s="11">
        <v>71</v>
      </c>
      <c r="G50" s="11">
        <v>0.03</v>
      </c>
      <c r="H50" s="11" t="s">
        <v>65</v>
      </c>
      <c r="I50" s="7" t="e">
        <f>NA()</f>
        <v>#N/A</v>
      </c>
      <c r="J50" s="11"/>
      <c r="K50" s="7" t="s">
        <v>31</v>
      </c>
      <c r="L50" s="11" t="s">
        <v>92</v>
      </c>
      <c r="M50" s="11">
        <v>2011</v>
      </c>
      <c r="N50" s="13"/>
      <c r="O50" s="9"/>
      <c r="P50" s="10">
        <f t="shared" si="12"/>
        <v>-17</v>
      </c>
      <c r="Q50" s="11" t="e">
        <f t="shared" si="13"/>
        <v>#N/A</v>
      </c>
      <c r="R50" s="11">
        <f t="shared" si="2"/>
        <v>-17</v>
      </c>
      <c r="S50" s="11" t="e">
        <f t="shared" si="3"/>
        <v>#N/A</v>
      </c>
      <c r="T50" s="11" t="e">
        <f t="shared" si="4"/>
        <v>#N/A</v>
      </c>
      <c r="U50" s="11">
        <f t="shared" si="5"/>
        <v>0.03</v>
      </c>
      <c r="V50" s="11" t="e">
        <f t="shared" si="6"/>
        <v>#N/A</v>
      </c>
      <c r="W50" s="11" t="e">
        <f t="shared" si="7"/>
        <v>#N/A</v>
      </c>
      <c r="X50" s="11" t="e">
        <f t="shared" si="8"/>
        <v>#N/A</v>
      </c>
      <c r="Y50" s="11" t="e">
        <f t="shared" si="9"/>
        <v>#N/A</v>
      </c>
      <c r="Z50" s="11" t="e">
        <f t="shared" si="10"/>
        <v>#N/A</v>
      </c>
      <c r="AA50" s="11" t="e">
        <f t="shared" si="11"/>
        <v>#N/A</v>
      </c>
    </row>
    <row r="51" spans="1:27" x14ac:dyDescent="0.45">
      <c r="A51" s="11"/>
      <c r="B51" s="11">
        <v>104</v>
      </c>
      <c r="C51" s="7" t="e">
        <f>NA()</f>
        <v>#N/A</v>
      </c>
      <c r="D51" s="7">
        <v>1</v>
      </c>
      <c r="E51" s="11">
        <v>-2.7</v>
      </c>
      <c r="F51" s="11">
        <v>28</v>
      </c>
      <c r="G51" s="11"/>
      <c r="H51" s="11" t="s">
        <v>66</v>
      </c>
      <c r="I51" s="7" t="e">
        <f>NA()</f>
        <v>#N/A</v>
      </c>
      <c r="J51" s="11"/>
      <c r="K51" s="7" t="s">
        <v>31</v>
      </c>
      <c r="L51" s="11" t="s">
        <v>92</v>
      </c>
      <c r="M51" s="11">
        <v>2011</v>
      </c>
      <c r="N51" s="13"/>
      <c r="O51" s="9"/>
      <c r="P51" s="10">
        <f t="shared" si="12"/>
        <v>-2.7</v>
      </c>
      <c r="Q51" s="11" t="e">
        <f t="shared" si="13"/>
        <v>#N/A</v>
      </c>
      <c r="R51" s="11">
        <f t="shared" si="2"/>
        <v>-2.7</v>
      </c>
      <c r="S51" s="11" t="e">
        <f t="shared" si="3"/>
        <v>#N/A</v>
      </c>
      <c r="T51" s="11" t="e">
        <f t="shared" si="4"/>
        <v>#N/A</v>
      </c>
      <c r="U51" s="11">
        <f t="shared" si="5"/>
        <v>0</v>
      </c>
      <c r="V51" s="11" t="e">
        <f t="shared" si="6"/>
        <v>#N/A</v>
      </c>
      <c r="W51" s="11" t="e">
        <f t="shared" si="7"/>
        <v>#N/A</v>
      </c>
      <c r="X51" s="11" t="e">
        <f t="shared" si="8"/>
        <v>#N/A</v>
      </c>
      <c r="Y51" s="11" t="e">
        <f t="shared" si="9"/>
        <v>#N/A</v>
      </c>
      <c r="Z51" s="11" t="e">
        <f t="shared" si="10"/>
        <v>#N/A</v>
      </c>
      <c r="AA51" s="11" t="e">
        <f t="shared" si="11"/>
        <v>#N/A</v>
      </c>
    </row>
    <row r="52" spans="1:27" x14ac:dyDescent="0.45">
      <c r="A52" s="11"/>
      <c r="B52" s="11">
        <v>121</v>
      </c>
      <c r="C52" s="7" t="e">
        <f>NA()</f>
        <v>#N/A</v>
      </c>
      <c r="D52" s="7">
        <v>1</v>
      </c>
      <c r="E52" s="11">
        <v>-3.5</v>
      </c>
      <c r="F52" s="11">
        <v>21</v>
      </c>
      <c r="G52" s="11"/>
      <c r="H52" s="11" t="s">
        <v>65</v>
      </c>
      <c r="I52" s="7" t="e">
        <f>NA()</f>
        <v>#N/A</v>
      </c>
      <c r="J52" s="11"/>
      <c r="K52" s="7" t="s">
        <v>31</v>
      </c>
      <c r="L52" s="11" t="s">
        <v>92</v>
      </c>
      <c r="M52" s="11">
        <v>2011</v>
      </c>
      <c r="N52" s="13"/>
      <c r="O52" s="9"/>
      <c r="P52" s="10">
        <f t="shared" si="12"/>
        <v>-3.5</v>
      </c>
      <c r="Q52" s="11" t="e">
        <f t="shared" si="13"/>
        <v>#N/A</v>
      </c>
      <c r="R52" s="11">
        <f t="shared" si="2"/>
        <v>-3.5</v>
      </c>
      <c r="S52" s="11" t="e">
        <f t="shared" si="3"/>
        <v>#N/A</v>
      </c>
      <c r="T52" s="11" t="e">
        <f t="shared" si="4"/>
        <v>#N/A</v>
      </c>
      <c r="U52" s="11">
        <f t="shared" si="5"/>
        <v>0</v>
      </c>
      <c r="V52" s="11" t="e">
        <f t="shared" si="6"/>
        <v>#N/A</v>
      </c>
      <c r="W52" s="11" t="e">
        <f t="shared" si="7"/>
        <v>#N/A</v>
      </c>
      <c r="X52" s="11" t="e">
        <f t="shared" si="8"/>
        <v>#N/A</v>
      </c>
      <c r="Y52" s="11" t="e">
        <f t="shared" si="9"/>
        <v>#N/A</v>
      </c>
      <c r="Z52" s="11" t="e">
        <f t="shared" si="10"/>
        <v>#N/A</v>
      </c>
      <c r="AA52" s="11" t="e">
        <f t="shared" si="11"/>
        <v>#N/A</v>
      </c>
    </row>
    <row r="53" spans="1:27" x14ac:dyDescent="0.45">
      <c r="A53" s="11"/>
      <c r="B53" s="11">
        <v>482</v>
      </c>
      <c r="C53" s="7" t="e">
        <f>NA()</f>
        <v>#N/A</v>
      </c>
      <c r="D53" s="7">
        <v>1</v>
      </c>
      <c r="E53" s="11">
        <v>-7.9</v>
      </c>
      <c r="F53" s="11">
        <v>61</v>
      </c>
      <c r="G53" s="11"/>
      <c r="H53" s="11" t="s">
        <v>67</v>
      </c>
      <c r="I53" s="7" t="e">
        <f>NA()</f>
        <v>#N/A</v>
      </c>
      <c r="J53" s="11"/>
      <c r="K53" s="7" t="s">
        <v>31</v>
      </c>
      <c r="L53" s="11" t="s">
        <v>83</v>
      </c>
      <c r="M53" s="11">
        <v>2011</v>
      </c>
      <c r="N53" s="13"/>
      <c r="O53" s="9"/>
      <c r="P53" s="10">
        <f t="shared" si="12"/>
        <v>-7.9</v>
      </c>
      <c r="Q53" s="11" t="e">
        <f t="shared" si="13"/>
        <v>#N/A</v>
      </c>
      <c r="R53" s="11">
        <f t="shared" si="2"/>
        <v>-7.9</v>
      </c>
      <c r="S53" s="11" t="e">
        <f t="shared" si="3"/>
        <v>#N/A</v>
      </c>
      <c r="T53" s="11" t="e">
        <f t="shared" si="4"/>
        <v>#N/A</v>
      </c>
      <c r="U53" s="11">
        <f t="shared" si="5"/>
        <v>0</v>
      </c>
      <c r="V53" s="11" t="e">
        <f t="shared" si="6"/>
        <v>#N/A</v>
      </c>
      <c r="W53" s="11" t="e">
        <f t="shared" si="7"/>
        <v>#N/A</v>
      </c>
      <c r="X53" s="11" t="e">
        <f t="shared" si="8"/>
        <v>#N/A</v>
      </c>
      <c r="Y53" s="11" t="e">
        <f t="shared" si="9"/>
        <v>#N/A</v>
      </c>
      <c r="Z53" s="11" t="e">
        <f t="shared" si="10"/>
        <v>#N/A</v>
      </c>
      <c r="AA53" s="11" t="e">
        <f t="shared" si="11"/>
        <v>#N/A</v>
      </c>
    </row>
    <row r="54" spans="1:27" x14ac:dyDescent="0.45">
      <c r="A54" s="11"/>
      <c r="B54" s="11">
        <v>482</v>
      </c>
      <c r="C54" s="7" t="e">
        <f>NA()</f>
        <v>#N/A</v>
      </c>
      <c r="D54" s="7">
        <v>1</v>
      </c>
      <c r="E54" s="11">
        <v>-9</v>
      </c>
      <c r="F54" s="11">
        <v>27.5</v>
      </c>
      <c r="G54" s="11"/>
      <c r="H54" s="11" t="s">
        <v>67</v>
      </c>
      <c r="I54" s="7" t="e">
        <f>NA()</f>
        <v>#N/A</v>
      </c>
      <c r="J54" s="11"/>
      <c r="K54" s="7" t="s">
        <v>31</v>
      </c>
      <c r="L54" s="11" t="s">
        <v>83</v>
      </c>
      <c r="M54" s="11">
        <v>2011</v>
      </c>
      <c r="N54" s="13"/>
      <c r="O54" s="9"/>
      <c r="P54" s="10">
        <f t="shared" si="12"/>
        <v>-9</v>
      </c>
      <c r="Q54" s="11" t="e">
        <f t="shared" si="13"/>
        <v>#N/A</v>
      </c>
      <c r="R54" s="11">
        <f t="shared" si="2"/>
        <v>-9</v>
      </c>
      <c r="S54" s="11" t="e">
        <f t="shared" si="3"/>
        <v>#N/A</v>
      </c>
      <c r="T54" s="11" t="e">
        <f t="shared" si="4"/>
        <v>#N/A</v>
      </c>
      <c r="U54" s="11">
        <f t="shared" si="5"/>
        <v>0</v>
      </c>
      <c r="V54" s="11" t="e">
        <f t="shared" si="6"/>
        <v>#N/A</v>
      </c>
      <c r="W54" s="11" t="e">
        <f t="shared" si="7"/>
        <v>#N/A</v>
      </c>
      <c r="X54" s="11" t="e">
        <f t="shared" si="8"/>
        <v>#N/A</v>
      </c>
      <c r="Y54" s="11" t="e">
        <f t="shared" si="9"/>
        <v>#N/A</v>
      </c>
      <c r="Z54" s="11" t="e">
        <f t="shared" si="10"/>
        <v>#N/A</v>
      </c>
      <c r="AA54" s="11" t="e">
        <f t="shared" si="11"/>
        <v>#N/A</v>
      </c>
    </row>
    <row r="55" spans="1:27" x14ac:dyDescent="0.45">
      <c r="A55" s="11"/>
      <c r="B55" s="11">
        <v>239</v>
      </c>
      <c r="C55" s="7" t="e">
        <f>NA()</f>
        <v>#N/A</v>
      </c>
      <c r="D55" s="7">
        <v>1</v>
      </c>
      <c r="E55" s="11">
        <v>-4.8</v>
      </c>
      <c r="F55" s="11">
        <v>18.5</v>
      </c>
      <c r="G55" s="11">
        <v>1.47</v>
      </c>
      <c r="H55" s="11" t="s">
        <v>68</v>
      </c>
      <c r="I55" s="7" t="e">
        <f>NA()</f>
        <v>#N/A</v>
      </c>
      <c r="J55" s="11"/>
      <c r="K55" s="7" t="s">
        <v>31</v>
      </c>
      <c r="L55" s="11" t="s">
        <v>83</v>
      </c>
      <c r="M55" s="11">
        <v>2015</v>
      </c>
      <c r="N55" s="13"/>
      <c r="O55" s="9"/>
      <c r="P55" s="10">
        <f t="shared" si="12"/>
        <v>-4.8</v>
      </c>
      <c r="Q55" s="11" t="e">
        <f t="shared" si="13"/>
        <v>#N/A</v>
      </c>
      <c r="R55" s="11">
        <f t="shared" si="2"/>
        <v>-4.8</v>
      </c>
      <c r="S55" s="11" t="e">
        <f t="shared" si="3"/>
        <v>#N/A</v>
      </c>
      <c r="T55" s="11" t="e">
        <f t="shared" si="4"/>
        <v>#N/A</v>
      </c>
      <c r="U55" s="11">
        <f t="shared" si="5"/>
        <v>1.47</v>
      </c>
      <c r="V55" s="11" t="e">
        <f t="shared" si="6"/>
        <v>#N/A</v>
      </c>
      <c r="W55" s="11" t="e">
        <f t="shared" si="7"/>
        <v>#N/A</v>
      </c>
      <c r="X55" s="11" t="e">
        <f t="shared" si="8"/>
        <v>#N/A</v>
      </c>
      <c r="Y55" s="11" t="e">
        <f t="shared" si="9"/>
        <v>#N/A</v>
      </c>
      <c r="Z55" s="11" t="e">
        <f t="shared" si="10"/>
        <v>#N/A</v>
      </c>
      <c r="AA55" s="11" t="e">
        <f t="shared" si="11"/>
        <v>#N/A</v>
      </c>
    </row>
    <row r="56" spans="1:27" x14ac:dyDescent="0.45">
      <c r="A56" s="11"/>
      <c r="B56" s="11">
        <v>288</v>
      </c>
      <c r="C56" s="7" t="e">
        <f>NA()</f>
        <v>#N/A</v>
      </c>
      <c r="D56" s="7">
        <v>1</v>
      </c>
      <c r="E56" s="11">
        <v>-1.5</v>
      </c>
      <c r="F56" s="11">
        <v>275</v>
      </c>
      <c r="G56" s="11">
        <v>0.3</v>
      </c>
      <c r="H56" s="11" t="s">
        <v>69</v>
      </c>
      <c r="I56" s="7" t="e">
        <f>NA()</f>
        <v>#N/A</v>
      </c>
      <c r="J56" s="11"/>
      <c r="K56" s="7" t="s">
        <v>31</v>
      </c>
      <c r="L56" s="11" t="s">
        <v>83</v>
      </c>
      <c r="M56" s="11">
        <v>2013</v>
      </c>
      <c r="N56" s="13"/>
      <c r="O56" s="9"/>
      <c r="P56" s="10">
        <f t="shared" si="12"/>
        <v>-1.5</v>
      </c>
      <c r="Q56" s="11" t="e">
        <f t="shared" si="13"/>
        <v>#N/A</v>
      </c>
      <c r="R56" s="11">
        <f t="shared" si="2"/>
        <v>-1.5</v>
      </c>
      <c r="S56" s="11" t="e">
        <f t="shared" si="3"/>
        <v>#N/A</v>
      </c>
      <c r="T56" s="11" t="e">
        <f t="shared" si="4"/>
        <v>#N/A</v>
      </c>
      <c r="U56" s="11">
        <f t="shared" si="5"/>
        <v>0.3</v>
      </c>
      <c r="V56" s="11" t="e">
        <f t="shared" si="6"/>
        <v>#N/A</v>
      </c>
      <c r="W56" s="11" t="e">
        <f t="shared" si="7"/>
        <v>#N/A</v>
      </c>
      <c r="X56" s="11" t="e">
        <f t="shared" si="8"/>
        <v>#N/A</v>
      </c>
      <c r="Y56" s="11" t="e">
        <f t="shared" si="9"/>
        <v>#N/A</v>
      </c>
      <c r="Z56" s="11" t="e">
        <f t="shared" si="10"/>
        <v>#N/A</v>
      </c>
      <c r="AA56" s="11" t="e">
        <f t="shared" si="11"/>
        <v>#N/A</v>
      </c>
    </row>
    <row r="57" spans="1:27" x14ac:dyDescent="0.45">
      <c r="A57" s="11"/>
      <c r="B57" s="11">
        <v>291</v>
      </c>
      <c r="C57" s="7" t="e">
        <f>NA()</f>
        <v>#N/A</v>
      </c>
      <c r="D57" s="7">
        <v>1</v>
      </c>
      <c r="E57" s="11">
        <v>1.5</v>
      </c>
      <c r="F57" s="11">
        <v>148</v>
      </c>
      <c r="G57" s="11">
        <v>0.95</v>
      </c>
      <c r="H57" s="11" t="s">
        <v>70</v>
      </c>
      <c r="I57" s="7" t="e">
        <f>NA()</f>
        <v>#N/A</v>
      </c>
      <c r="J57" s="11"/>
      <c r="K57" s="7" t="s">
        <v>31</v>
      </c>
      <c r="L57" s="11" t="s">
        <v>93</v>
      </c>
      <c r="M57" s="11">
        <v>2019</v>
      </c>
      <c r="N57" s="13"/>
      <c r="O57" s="9"/>
      <c r="P57" s="10">
        <f t="shared" si="12"/>
        <v>1.5</v>
      </c>
      <c r="Q57" s="11" t="e">
        <f t="shared" si="13"/>
        <v>#N/A</v>
      </c>
      <c r="R57" s="11" t="e">
        <f t="shared" si="2"/>
        <v>#N/A</v>
      </c>
      <c r="S57" s="11" t="e">
        <f t="shared" si="3"/>
        <v>#N/A</v>
      </c>
      <c r="T57" s="11">
        <f t="shared" si="4"/>
        <v>1.5</v>
      </c>
      <c r="U57" s="11" t="e">
        <f t="shared" si="5"/>
        <v>#N/A</v>
      </c>
      <c r="V57" s="11" t="e">
        <f t="shared" si="6"/>
        <v>#N/A</v>
      </c>
      <c r="W57" s="11">
        <f t="shared" si="7"/>
        <v>0.95</v>
      </c>
      <c r="X57" s="11" t="e">
        <f t="shared" si="8"/>
        <v>#N/A</v>
      </c>
      <c r="Y57" s="11" t="e">
        <f t="shared" si="9"/>
        <v>#N/A</v>
      </c>
      <c r="Z57" s="11" t="e">
        <f t="shared" si="10"/>
        <v>#N/A</v>
      </c>
      <c r="AA57" s="11" t="e">
        <f t="shared" si="11"/>
        <v>#N/A</v>
      </c>
    </row>
    <row r="58" spans="1:27" x14ac:dyDescent="0.45">
      <c r="A58" s="11"/>
      <c r="B58" s="11">
        <v>255</v>
      </c>
      <c r="C58" s="7" t="e">
        <f>NA()</f>
        <v>#N/A</v>
      </c>
      <c r="D58" s="7">
        <v>1</v>
      </c>
      <c r="E58" s="11">
        <v>2.9</v>
      </c>
      <c r="F58" s="11">
        <v>85</v>
      </c>
      <c r="G58" s="11">
        <v>2.2999999999999998</v>
      </c>
      <c r="H58" s="11" t="s">
        <v>71</v>
      </c>
      <c r="I58" s="7" t="e">
        <f>NA()</f>
        <v>#N/A</v>
      </c>
      <c r="J58" s="11"/>
      <c r="K58" s="7" t="s">
        <v>31</v>
      </c>
      <c r="L58" s="11" t="s">
        <v>94</v>
      </c>
      <c r="M58" s="11">
        <v>2014</v>
      </c>
      <c r="N58" s="13"/>
      <c r="O58" s="9"/>
      <c r="P58" s="10">
        <f t="shared" si="12"/>
        <v>2.9</v>
      </c>
      <c r="Q58" s="11" t="e">
        <f t="shared" si="13"/>
        <v>#N/A</v>
      </c>
      <c r="R58" s="11" t="e">
        <f t="shared" si="2"/>
        <v>#N/A</v>
      </c>
      <c r="S58" s="11" t="e">
        <f t="shared" si="3"/>
        <v>#N/A</v>
      </c>
      <c r="T58" s="11">
        <f t="shared" si="4"/>
        <v>2.9</v>
      </c>
      <c r="U58" s="11" t="e">
        <f t="shared" si="5"/>
        <v>#N/A</v>
      </c>
      <c r="V58" s="11" t="e">
        <f t="shared" si="6"/>
        <v>#N/A</v>
      </c>
      <c r="W58" s="11">
        <f t="shared" si="7"/>
        <v>2.2999999999999998</v>
      </c>
      <c r="X58" s="11" t="e">
        <f t="shared" si="8"/>
        <v>#N/A</v>
      </c>
      <c r="Y58" s="11" t="e">
        <f t="shared" si="9"/>
        <v>#N/A</v>
      </c>
      <c r="Z58" s="11" t="e">
        <f t="shared" si="10"/>
        <v>#N/A</v>
      </c>
      <c r="AA58" s="11" t="e">
        <f t="shared" si="11"/>
        <v>#N/A</v>
      </c>
    </row>
    <row r="59" spans="1:27" x14ac:dyDescent="0.45">
      <c r="A59" s="11"/>
      <c r="B59" s="11">
        <v>293</v>
      </c>
      <c r="C59" s="7" t="e">
        <f>NA()</f>
        <v>#N/A</v>
      </c>
      <c r="D59" s="7">
        <v>1</v>
      </c>
      <c r="E59" s="11">
        <v>-2.74</v>
      </c>
      <c r="F59" s="11">
        <v>19.2</v>
      </c>
      <c r="G59" s="11">
        <v>2.76</v>
      </c>
      <c r="H59" s="11" t="s">
        <v>47</v>
      </c>
      <c r="I59" s="7" t="e">
        <f>NA()</f>
        <v>#N/A</v>
      </c>
      <c r="J59" s="11"/>
      <c r="K59" s="7" t="s">
        <v>31</v>
      </c>
      <c r="L59" s="11" t="s">
        <v>83</v>
      </c>
      <c r="M59" s="11">
        <v>2014</v>
      </c>
      <c r="N59" s="13"/>
      <c r="O59" s="9"/>
      <c r="P59" s="10">
        <f t="shared" si="12"/>
        <v>-2.74</v>
      </c>
      <c r="Q59" s="11" t="e">
        <f t="shared" si="13"/>
        <v>#N/A</v>
      </c>
      <c r="R59" s="11">
        <f t="shared" si="2"/>
        <v>-2.74</v>
      </c>
      <c r="S59" s="11" t="e">
        <f t="shared" si="3"/>
        <v>#N/A</v>
      </c>
      <c r="T59" s="11" t="e">
        <f t="shared" si="4"/>
        <v>#N/A</v>
      </c>
      <c r="U59" s="11">
        <f t="shared" si="5"/>
        <v>2.76</v>
      </c>
      <c r="V59" s="11" t="e">
        <f t="shared" si="6"/>
        <v>#N/A</v>
      </c>
      <c r="W59" s="11" t="e">
        <f t="shared" si="7"/>
        <v>#N/A</v>
      </c>
      <c r="X59" s="11" t="e">
        <f t="shared" si="8"/>
        <v>#N/A</v>
      </c>
      <c r="Y59" s="11" t="e">
        <f t="shared" si="9"/>
        <v>#N/A</v>
      </c>
      <c r="Z59" s="11" t="e">
        <f t="shared" si="10"/>
        <v>#N/A</v>
      </c>
      <c r="AA59" s="11" t="e">
        <f t="shared" si="11"/>
        <v>#N/A</v>
      </c>
    </row>
    <row r="60" spans="1:27" x14ac:dyDescent="0.45">
      <c r="A60" s="11"/>
      <c r="B60" s="11">
        <v>245</v>
      </c>
      <c r="C60" s="7" t="e">
        <f>NA()</f>
        <v>#N/A</v>
      </c>
      <c r="D60" s="7">
        <v>1</v>
      </c>
      <c r="E60" s="11">
        <v>-3.6</v>
      </c>
      <c r="F60" s="11">
        <v>54</v>
      </c>
      <c r="G60" s="11">
        <v>0.81</v>
      </c>
      <c r="H60" s="11" t="s">
        <v>72</v>
      </c>
      <c r="I60" s="7" t="e">
        <f>NA()</f>
        <v>#N/A</v>
      </c>
      <c r="J60" s="11"/>
      <c r="K60" s="7" t="s">
        <v>31</v>
      </c>
      <c r="L60" s="11" t="s">
        <v>95</v>
      </c>
      <c r="M60" s="11">
        <v>2013</v>
      </c>
      <c r="N60" s="13"/>
      <c r="O60" s="9"/>
      <c r="P60" s="10">
        <f t="shared" si="12"/>
        <v>-3.6</v>
      </c>
      <c r="Q60" s="11" t="e">
        <f t="shared" si="13"/>
        <v>#N/A</v>
      </c>
      <c r="R60" s="11" t="e">
        <f t="shared" si="2"/>
        <v>#N/A</v>
      </c>
      <c r="S60" s="11">
        <f t="shared" si="3"/>
        <v>-3.6</v>
      </c>
      <c r="T60" s="11" t="e">
        <f t="shared" si="4"/>
        <v>#N/A</v>
      </c>
      <c r="U60" s="11" t="e">
        <f t="shared" si="5"/>
        <v>#N/A</v>
      </c>
      <c r="V60" s="11">
        <f t="shared" si="6"/>
        <v>0.81</v>
      </c>
      <c r="W60" s="11" t="e">
        <f t="shared" si="7"/>
        <v>#N/A</v>
      </c>
      <c r="X60" s="11" t="e">
        <f t="shared" si="8"/>
        <v>#N/A</v>
      </c>
      <c r="Y60" s="11" t="e">
        <f t="shared" si="9"/>
        <v>#N/A</v>
      </c>
      <c r="Z60" s="11" t="e">
        <f t="shared" si="10"/>
        <v>#N/A</v>
      </c>
      <c r="AA60" s="11" t="e">
        <f t="shared" si="11"/>
        <v>#N/A</v>
      </c>
    </row>
    <row r="61" spans="1:27" x14ac:dyDescent="0.45">
      <c r="A61" s="11"/>
      <c r="B61" s="11">
        <v>267</v>
      </c>
      <c r="C61" s="7" t="e">
        <f>NA()</f>
        <v>#N/A</v>
      </c>
      <c r="D61" s="7">
        <v>1</v>
      </c>
      <c r="E61" s="11">
        <v>-2.1</v>
      </c>
      <c r="F61" s="11">
        <v>115</v>
      </c>
      <c r="G61" s="11"/>
      <c r="H61" s="11">
        <v>-102.4</v>
      </c>
      <c r="I61" s="7" t="e">
        <f>NA()</f>
        <v>#N/A</v>
      </c>
      <c r="J61" s="11"/>
      <c r="K61" s="7" t="s">
        <v>31</v>
      </c>
      <c r="L61" s="11" t="s">
        <v>94</v>
      </c>
      <c r="M61" s="11">
        <v>2011</v>
      </c>
      <c r="N61" s="13"/>
      <c r="O61" s="9"/>
      <c r="P61" s="10">
        <f t="shared" si="12"/>
        <v>-2.1</v>
      </c>
      <c r="Q61" s="11" t="e">
        <f t="shared" si="13"/>
        <v>#N/A</v>
      </c>
      <c r="R61" s="11" t="e">
        <f t="shared" si="2"/>
        <v>#N/A</v>
      </c>
      <c r="S61" s="11" t="e">
        <f t="shared" si="3"/>
        <v>#N/A</v>
      </c>
      <c r="T61" s="11">
        <f t="shared" si="4"/>
        <v>-2.1</v>
      </c>
      <c r="U61" s="11" t="e">
        <f t="shared" si="5"/>
        <v>#N/A</v>
      </c>
      <c r="V61" s="11" t="e">
        <f t="shared" si="6"/>
        <v>#N/A</v>
      </c>
      <c r="W61" s="11">
        <f t="shared" si="7"/>
        <v>0</v>
      </c>
      <c r="X61" s="11" t="e">
        <f t="shared" si="8"/>
        <v>#N/A</v>
      </c>
      <c r="Y61" s="11" t="e">
        <f t="shared" si="9"/>
        <v>#N/A</v>
      </c>
      <c r="Z61" s="11" t="e">
        <f t="shared" si="10"/>
        <v>#N/A</v>
      </c>
      <c r="AA61" s="11" t="e">
        <f t="shared" si="11"/>
        <v>#N/A</v>
      </c>
    </row>
    <row r="62" spans="1:27" x14ac:dyDescent="0.45">
      <c r="A62" s="11"/>
      <c r="B62" s="11">
        <v>330</v>
      </c>
      <c r="C62" s="7" t="e">
        <f>NA()</f>
        <v>#N/A</v>
      </c>
      <c r="D62" s="7">
        <v>1</v>
      </c>
      <c r="E62" s="11">
        <v>-5.7</v>
      </c>
      <c r="F62" s="11">
        <v>15.9</v>
      </c>
      <c r="G62" s="11">
        <v>1.7</v>
      </c>
      <c r="H62" s="7" t="e">
        <f>NA()</f>
        <v>#N/A</v>
      </c>
      <c r="I62" s="7" t="e">
        <f>NA()</f>
        <v>#N/A</v>
      </c>
      <c r="J62" s="11"/>
      <c r="K62" s="7" t="s">
        <v>31</v>
      </c>
      <c r="L62" s="11" t="s">
        <v>96</v>
      </c>
      <c r="M62" s="11">
        <v>2008</v>
      </c>
      <c r="N62" s="13"/>
      <c r="O62" s="9"/>
      <c r="P62" s="10">
        <f t="shared" si="12"/>
        <v>-5.7</v>
      </c>
      <c r="Q62" s="11" t="e">
        <f t="shared" si="13"/>
        <v>#N/A</v>
      </c>
      <c r="R62" s="11" t="e">
        <f t="shared" si="2"/>
        <v>#N/A</v>
      </c>
      <c r="S62" s="11" t="e">
        <f t="shared" si="3"/>
        <v>#N/A</v>
      </c>
      <c r="T62" s="11">
        <f t="shared" si="4"/>
        <v>-5.7</v>
      </c>
      <c r="U62" s="11" t="e">
        <f t="shared" si="5"/>
        <v>#N/A</v>
      </c>
      <c r="V62" s="11" t="e">
        <f t="shared" si="6"/>
        <v>#N/A</v>
      </c>
      <c r="W62" s="11">
        <f t="shared" si="7"/>
        <v>1.7</v>
      </c>
      <c r="X62" s="11" t="e">
        <f t="shared" si="8"/>
        <v>#N/A</v>
      </c>
      <c r="Y62" s="11" t="e">
        <f t="shared" si="9"/>
        <v>#N/A</v>
      </c>
      <c r="Z62" s="11" t="e">
        <f t="shared" si="10"/>
        <v>#N/A</v>
      </c>
      <c r="AA62" s="11" t="e">
        <f t="shared" si="11"/>
        <v>#N/A</v>
      </c>
    </row>
    <row r="63" spans="1:27" x14ac:dyDescent="0.45">
      <c r="A63" s="11"/>
      <c r="B63" s="11">
        <v>210</v>
      </c>
      <c r="C63" s="7" t="e">
        <f>NA()</f>
        <v>#N/A</v>
      </c>
      <c r="D63" s="7">
        <v>1</v>
      </c>
      <c r="E63" s="11">
        <v>-13.5</v>
      </c>
      <c r="F63" s="11">
        <v>42</v>
      </c>
      <c r="G63" s="11">
        <v>0.1</v>
      </c>
      <c r="H63" s="11">
        <v>-81</v>
      </c>
      <c r="I63" s="7" t="e">
        <f>NA()</f>
        <v>#N/A</v>
      </c>
      <c r="J63" s="11"/>
      <c r="K63" s="7" t="s">
        <v>31</v>
      </c>
      <c r="L63" s="11" t="s">
        <v>97</v>
      </c>
      <c r="M63" s="11">
        <v>2014</v>
      </c>
      <c r="N63" s="13"/>
      <c r="O63" s="9"/>
      <c r="P63" s="10">
        <f t="shared" si="12"/>
        <v>-13.5</v>
      </c>
      <c r="Q63" s="11" t="e">
        <f t="shared" si="13"/>
        <v>#N/A</v>
      </c>
      <c r="R63" s="11">
        <f t="shared" si="2"/>
        <v>-13.5</v>
      </c>
      <c r="S63" s="11" t="e">
        <f t="shared" si="3"/>
        <v>#N/A</v>
      </c>
      <c r="T63" s="11" t="e">
        <f t="shared" si="4"/>
        <v>#N/A</v>
      </c>
      <c r="U63" s="11">
        <f t="shared" si="5"/>
        <v>0.1</v>
      </c>
      <c r="V63" s="11" t="e">
        <f t="shared" si="6"/>
        <v>#N/A</v>
      </c>
      <c r="W63" s="11" t="e">
        <f t="shared" si="7"/>
        <v>#N/A</v>
      </c>
      <c r="X63" s="11" t="e">
        <f t="shared" si="8"/>
        <v>#N/A</v>
      </c>
      <c r="Y63" s="11" t="e">
        <f t="shared" si="9"/>
        <v>#N/A</v>
      </c>
      <c r="Z63" s="11" t="e">
        <f t="shared" si="10"/>
        <v>#N/A</v>
      </c>
      <c r="AA63" s="11" t="e">
        <f t="shared" si="11"/>
        <v>#N/A</v>
      </c>
    </row>
    <row r="64" spans="1:27" x14ac:dyDescent="0.45">
      <c r="A64" s="11"/>
      <c r="B64" s="11">
        <v>219</v>
      </c>
      <c r="C64" s="7" t="e">
        <f>NA()</f>
        <v>#N/A</v>
      </c>
      <c r="D64" s="7">
        <v>1</v>
      </c>
      <c r="E64" s="11">
        <v>-3</v>
      </c>
      <c r="F64" s="11">
        <v>24</v>
      </c>
      <c r="G64" s="11">
        <v>2.08</v>
      </c>
      <c r="H64" s="11" t="s">
        <v>73</v>
      </c>
      <c r="I64" s="7" t="e">
        <f>NA()</f>
        <v>#N/A</v>
      </c>
      <c r="J64" s="11"/>
      <c r="K64" s="7" t="s">
        <v>31</v>
      </c>
      <c r="L64" s="11" t="s">
        <v>83</v>
      </c>
      <c r="M64" s="11">
        <v>2016</v>
      </c>
      <c r="N64" s="13"/>
      <c r="O64" s="9"/>
      <c r="P64" s="10">
        <f t="shared" si="12"/>
        <v>-3</v>
      </c>
      <c r="Q64" s="11" t="e">
        <f t="shared" si="13"/>
        <v>#N/A</v>
      </c>
      <c r="R64" s="11">
        <f t="shared" si="2"/>
        <v>-3</v>
      </c>
      <c r="S64" s="11" t="e">
        <f t="shared" si="3"/>
        <v>#N/A</v>
      </c>
      <c r="T64" s="11" t="e">
        <f t="shared" si="4"/>
        <v>#N/A</v>
      </c>
      <c r="U64" s="11">
        <f t="shared" si="5"/>
        <v>2.08</v>
      </c>
      <c r="V64" s="11" t="e">
        <f t="shared" si="6"/>
        <v>#N/A</v>
      </c>
      <c r="W64" s="11" t="e">
        <f t="shared" si="7"/>
        <v>#N/A</v>
      </c>
      <c r="X64" s="11" t="e">
        <f t="shared" si="8"/>
        <v>#N/A</v>
      </c>
      <c r="Y64" s="11" t="e">
        <f t="shared" si="9"/>
        <v>#N/A</v>
      </c>
      <c r="Z64" s="11" t="e">
        <f t="shared" si="10"/>
        <v>#N/A</v>
      </c>
      <c r="AA64" s="11" t="e">
        <f t="shared" si="11"/>
        <v>#N/A</v>
      </c>
    </row>
    <row r="65" spans="1:27" x14ac:dyDescent="0.45">
      <c r="A65" s="11"/>
      <c r="B65" s="11">
        <v>190</v>
      </c>
      <c r="C65" s="7" t="e">
        <f>NA()</f>
        <v>#N/A</v>
      </c>
      <c r="D65" s="7">
        <v>1</v>
      </c>
      <c r="E65" s="11">
        <v>-4.5</v>
      </c>
      <c r="F65" s="11">
        <v>215</v>
      </c>
      <c r="G65" s="11"/>
      <c r="H65" s="11" t="s">
        <v>74</v>
      </c>
      <c r="I65" s="7" t="e">
        <f>NA()</f>
        <v>#N/A</v>
      </c>
      <c r="J65" s="11"/>
      <c r="K65" s="7" t="s">
        <v>31</v>
      </c>
      <c r="L65" s="11" t="s">
        <v>82</v>
      </c>
      <c r="M65" s="11">
        <v>2005</v>
      </c>
      <c r="N65" s="13"/>
      <c r="O65" s="9"/>
      <c r="P65" s="10">
        <f t="shared" si="12"/>
        <v>-4.5</v>
      </c>
      <c r="Q65" s="11" t="e">
        <f t="shared" si="13"/>
        <v>#N/A</v>
      </c>
      <c r="R65" s="11" t="e">
        <f t="shared" si="2"/>
        <v>#N/A</v>
      </c>
      <c r="S65" s="11">
        <f t="shared" si="3"/>
        <v>-4.5</v>
      </c>
      <c r="T65" s="11" t="e">
        <f t="shared" si="4"/>
        <v>#N/A</v>
      </c>
      <c r="U65" s="11" t="e">
        <f t="shared" si="5"/>
        <v>#N/A</v>
      </c>
      <c r="V65" s="11">
        <f t="shared" si="6"/>
        <v>0</v>
      </c>
      <c r="W65" s="11" t="e">
        <f t="shared" si="7"/>
        <v>#N/A</v>
      </c>
      <c r="X65" s="11" t="e">
        <f t="shared" si="8"/>
        <v>#N/A</v>
      </c>
      <c r="Y65" s="11" t="e">
        <f t="shared" si="9"/>
        <v>#N/A</v>
      </c>
      <c r="Z65" s="11" t="e">
        <f t="shared" si="10"/>
        <v>#N/A</v>
      </c>
      <c r="AA65" s="11" t="e">
        <f t="shared" si="11"/>
        <v>#N/A</v>
      </c>
    </row>
    <row r="66" spans="1:27" x14ac:dyDescent="0.45">
      <c r="A66" s="11"/>
      <c r="B66" s="11">
        <v>278</v>
      </c>
      <c r="C66" s="7" t="e">
        <f>NA()</f>
        <v>#N/A</v>
      </c>
      <c r="D66" s="7">
        <v>1</v>
      </c>
      <c r="E66" s="11">
        <v>-25</v>
      </c>
      <c r="F66" s="11">
        <v>132</v>
      </c>
      <c r="G66" s="11"/>
      <c r="H66" s="7" t="e">
        <f>NA()</f>
        <v>#N/A</v>
      </c>
      <c r="I66" s="7" t="e">
        <f>NA()</f>
        <v>#N/A</v>
      </c>
      <c r="J66" s="11"/>
      <c r="K66" s="7" t="s">
        <v>31</v>
      </c>
      <c r="L66" s="11" t="s">
        <v>82</v>
      </c>
      <c r="M66" s="11">
        <v>2007</v>
      </c>
      <c r="N66" s="13"/>
      <c r="O66" s="9"/>
      <c r="P66" s="10">
        <f t="shared" si="12"/>
        <v>-25</v>
      </c>
      <c r="Q66" s="11" t="e">
        <f t="shared" si="13"/>
        <v>#N/A</v>
      </c>
      <c r="R66" s="11" t="e">
        <f t="shared" si="2"/>
        <v>#N/A</v>
      </c>
      <c r="S66" s="11">
        <f t="shared" si="3"/>
        <v>-25</v>
      </c>
      <c r="T66" s="11" t="e">
        <f t="shared" si="4"/>
        <v>#N/A</v>
      </c>
      <c r="U66" s="11" t="e">
        <f t="shared" si="5"/>
        <v>#N/A</v>
      </c>
      <c r="V66" s="11">
        <f t="shared" si="6"/>
        <v>0</v>
      </c>
      <c r="W66" s="11" t="e">
        <f t="shared" si="7"/>
        <v>#N/A</v>
      </c>
      <c r="X66" s="11" t="e">
        <f t="shared" si="8"/>
        <v>#N/A</v>
      </c>
      <c r="Y66" s="11" t="e">
        <f t="shared" si="9"/>
        <v>#N/A</v>
      </c>
      <c r="Z66" s="11" t="e">
        <f t="shared" si="10"/>
        <v>#N/A</v>
      </c>
      <c r="AA66" s="11" t="e">
        <f t="shared" si="11"/>
        <v>#N/A</v>
      </c>
    </row>
    <row r="67" spans="1:27" x14ac:dyDescent="0.45">
      <c r="A67" s="11"/>
      <c r="B67" s="11">
        <v>560</v>
      </c>
      <c r="C67" s="7" t="e">
        <f>NA()</f>
        <v>#N/A</v>
      </c>
      <c r="D67" s="7">
        <v>1</v>
      </c>
      <c r="E67" s="11">
        <v>-27</v>
      </c>
      <c r="F67" s="11">
        <v>172</v>
      </c>
      <c r="G67" s="11">
        <v>1E-3</v>
      </c>
      <c r="H67" s="11" t="s">
        <v>75</v>
      </c>
      <c r="I67" s="7" t="e">
        <f>NA()</f>
        <v>#N/A</v>
      </c>
      <c r="J67" s="11"/>
      <c r="K67" s="7" t="s">
        <v>31</v>
      </c>
      <c r="L67" s="11" t="s">
        <v>83</v>
      </c>
      <c r="M67" s="11">
        <v>2016</v>
      </c>
      <c r="N67" s="13"/>
      <c r="O67" s="9"/>
      <c r="P67" s="10">
        <f t="shared" si="12"/>
        <v>-27</v>
      </c>
      <c r="Q67" s="11" t="e">
        <f t="shared" si="13"/>
        <v>#N/A</v>
      </c>
      <c r="R67" s="11">
        <f t="shared" ref="R67:R75" si="14">IF(ISERROR(SEARCH("*CMOS*",L67)),NA(),E67)</f>
        <v>-27</v>
      </c>
      <c r="S67" s="11" t="e">
        <f t="shared" ref="S67:S75" si="15">IF(ISERROR(SEARCH("*SiGe*",L67)),NA(),E67)</f>
        <v>#N/A</v>
      </c>
      <c r="T67" s="11" t="e">
        <f t="shared" ref="T67:T75" si="16">IF(ISERROR(SEARCH("*InP*",L67)),NA(),E67)</f>
        <v>#N/A</v>
      </c>
      <c r="U67" s="11">
        <f t="shared" ref="U67:U75" si="17">IF(ISERROR(SEARCH("*CMOS*",L67)),NA(),G67)</f>
        <v>1E-3</v>
      </c>
      <c r="V67" s="11" t="e">
        <f t="shared" ref="V67:V75" si="18">IF(ISERROR(SEARCH("*SiGe*",L67)),NA(),G67)</f>
        <v>#N/A</v>
      </c>
      <c r="W67" s="11" t="e">
        <f t="shared" ref="W67:W75" si="19">IF(ISERROR(SEARCH("*InP*",L67)),NA(),G67)</f>
        <v>#N/A</v>
      </c>
      <c r="X67" s="11" t="e">
        <f t="shared" ref="X67:X75" si="20">10^(E67/10)/I67</f>
        <v>#N/A</v>
      </c>
      <c r="Y67" s="11" t="e">
        <f t="shared" ref="Y67:Y75" si="21">IF(ISERROR(SEARCH("*CMOS*",L67)),NA(),X67)</f>
        <v>#N/A</v>
      </c>
      <c r="Z67" s="11" t="e">
        <f t="shared" ref="Z67:Z75" si="22">IF(ISERROR(SEARCH("*SiGe*",L67)),NA(),X67)</f>
        <v>#N/A</v>
      </c>
      <c r="AA67" s="11" t="e">
        <f t="shared" ref="AA67:AA75" si="23">IF(ISERROR(SEARCH("*InP*",L67)),NA(),X67)</f>
        <v>#N/A</v>
      </c>
    </row>
    <row r="68" spans="1:27" x14ac:dyDescent="0.45">
      <c r="A68" s="11"/>
      <c r="B68" s="11">
        <v>548</v>
      </c>
      <c r="C68" s="7" t="e">
        <f>NA()</f>
        <v>#N/A</v>
      </c>
      <c r="D68" s="7">
        <v>1</v>
      </c>
      <c r="E68" s="11">
        <v>-15.5</v>
      </c>
      <c r="F68" s="11">
        <v>92</v>
      </c>
      <c r="G68" s="11">
        <v>0.03</v>
      </c>
      <c r="H68" s="7" t="e">
        <f>NA()</f>
        <v>#N/A</v>
      </c>
      <c r="I68" s="7" t="e">
        <f>NA()</f>
        <v>#N/A</v>
      </c>
      <c r="J68" s="11"/>
      <c r="K68" s="7" t="s">
        <v>31</v>
      </c>
      <c r="L68" s="11" t="s">
        <v>85</v>
      </c>
      <c r="M68" s="11">
        <v>2017</v>
      </c>
      <c r="N68" s="13"/>
      <c r="O68" s="9"/>
      <c r="P68" s="10">
        <f t="shared" si="12"/>
        <v>-15.5</v>
      </c>
      <c r="Q68" s="11" t="e">
        <f t="shared" si="13"/>
        <v>#N/A</v>
      </c>
      <c r="R68" s="11" t="e">
        <f t="shared" si="14"/>
        <v>#N/A</v>
      </c>
      <c r="S68" s="11">
        <f t="shared" si="15"/>
        <v>-15.5</v>
      </c>
      <c r="T68" s="11" t="e">
        <f t="shared" si="16"/>
        <v>#N/A</v>
      </c>
      <c r="U68" s="11" t="e">
        <f t="shared" si="17"/>
        <v>#N/A</v>
      </c>
      <c r="V68" s="11">
        <f t="shared" si="18"/>
        <v>0.03</v>
      </c>
      <c r="W68" s="11" t="e">
        <f t="shared" si="19"/>
        <v>#N/A</v>
      </c>
      <c r="X68" s="11" t="e">
        <f t="shared" si="20"/>
        <v>#N/A</v>
      </c>
      <c r="Y68" s="11" t="e">
        <f t="shared" si="21"/>
        <v>#N/A</v>
      </c>
      <c r="Z68" s="11" t="e">
        <f t="shared" si="22"/>
        <v>#N/A</v>
      </c>
      <c r="AA68" s="11" t="e">
        <f t="shared" si="23"/>
        <v>#N/A</v>
      </c>
    </row>
    <row r="69" spans="1:27" x14ac:dyDescent="0.45">
      <c r="A69" s="11"/>
      <c r="B69" s="11">
        <v>321.60000000000002</v>
      </c>
      <c r="C69" s="7" t="e">
        <f>NA()</f>
        <v>#N/A</v>
      </c>
      <c r="D69" s="7">
        <v>1</v>
      </c>
      <c r="E69" s="11">
        <v>1.6</v>
      </c>
      <c r="F69" s="11">
        <v>197</v>
      </c>
      <c r="G69" s="11">
        <v>0.7</v>
      </c>
      <c r="H69" s="11" t="s">
        <v>76</v>
      </c>
      <c r="I69" s="7" t="e">
        <f>NA()</f>
        <v>#N/A</v>
      </c>
      <c r="J69" s="11"/>
      <c r="K69" s="7" t="s">
        <v>31</v>
      </c>
      <c r="L69" s="11" t="s">
        <v>85</v>
      </c>
      <c r="M69" s="11">
        <v>2015</v>
      </c>
      <c r="N69" s="13"/>
      <c r="O69" s="9"/>
      <c r="P69" s="10">
        <f t="shared" si="12"/>
        <v>1.6</v>
      </c>
      <c r="Q69" s="11" t="e">
        <f t="shared" si="13"/>
        <v>#N/A</v>
      </c>
      <c r="R69" s="11" t="e">
        <f t="shared" si="14"/>
        <v>#N/A</v>
      </c>
      <c r="S69" s="11">
        <f t="shared" si="15"/>
        <v>1.6</v>
      </c>
      <c r="T69" s="11" t="e">
        <f t="shared" si="16"/>
        <v>#N/A</v>
      </c>
      <c r="U69" s="11" t="e">
        <f t="shared" si="17"/>
        <v>#N/A</v>
      </c>
      <c r="V69" s="11">
        <f t="shared" si="18"/>
        <v>0.7</v>
      </c>
      <c r="W69" s="11" t="e">
        <f t="shared" si="19"/>
        <v>#N/A</v>
      </c>
      <c r="X69" s="11" t="e">
        <f t="shared" si="20"/>
        <v>#N/A</v>
      </c>
      <c r="Y69" s="11" t="e">
        <f t="shared" si="21"/>
        <v>#N/A</v>
      </c>
      <c r="Z69" s="11" t="e">
        <f t="shared" si="22"/>
        <v>#N/A</v>
      </c>
      <c r="AA69" s="11" t="e">
        <f t="shared" si="23"/>
        <v>#N/A</v>
      </c>
    </row>
    <row r="70" spans="1:27" x14ac:dyDescent="0.45">
      <c r="A70" s="11"/>
      <c r="B70" s="11">
        <v>323.8</v>
      </c>
      <c r="C70" s="7" t="e">
        <f>NA()</f>
        <v>#N/A</v>
      </c>
      <c r="D70" s="7">
        <v>1</v>
      </c>
      <c r="E70" s="11">
        <v>-6.3</v>
      </c>
      <c r="F70" s="11">
        <v>101</v>
      </c>
      <c r="G70" s="11">
        <v>0.2</v>
      </c>
      <c r="H70" s="11" t="s">
        <v>77</v>
      </c>
      <c r="I70" s="7" t="e">
        <f>NA()</f>
        <v>#N/A</v>
      </c>
      <c r="J70" s="11"/>
      <c r="K70" s="7" t="s">
        <v>31</v>
      </c>
      <c r="L70" s="11" t="s">
        <v>85</v>
      </c>
      <c r="M70" s="11">
        <v>2015</v>
      </c>
      <c r="N70" s="13"/>
      <c r="O70" s="9"/>
      <c r="P70" s="10">
        <f t="shared" si="12"/>
        <v>-6.3</v>
      </c>
      <c r="Q70" s="11" t="e">
        <f t="shared" si="13"/>
        <v>#N/A</v>
      </c>
      <c r="R70" s="11" t="e">
        <f t="shared" si="14"/>
        <v>#N/A</v>
      </c>
      <c r="S70" s="11">
        <f t="shared" si="15"/>
        <v>-6.3</v>
      </c>
      <c r="T70" s="11" t="e">
        <f t="shared" si="16"/>
        <v>#N/A</v>
      </c>
      <c r="U70" s="11" t="e">
        <f t="shared" si="17"/>
        <v>#N/A</v>
      </c>
      <c r="V70" s="11">
        <f t="shared" si="18"/>
        <v>0.2</v>
      </c>
      <c r="W70" s="11" t="e">
        <f t="shared" si="19"/>
        <v>#N/A</v>
      </c>
      <c r="X70" s="11" t="e">
        <f t="shared" si="20"/>
        <v>#N/A</v>
      </c>
      <c r="Y70" s="11" t="e">
        <f t="shared" si="21"/>
        <v>#N/A</v>
      </c>
      <c r="Z70" s="11" t="e">
        <f t="shared" si="22"/>
        <v>#N/A</v>
      </c>
      <c r="AA70" s="11" t="e">
        <f t="shared" si="23"/>
        <v>#N/A</v>
      </c>
    </row>
    <row r="71" spans="1:27" x14ac:dyDescent="0.45">
      <c r="A71" s="11"/>
      <c r="B71" s="11">
        <v>300</v>
      </c>
      <c r="C71" s="7" t="e">
        <f>NA()</f>
        <v>#N/A</v>
      </c>
      <c r="D71" s="7">
        <v>1</v>
      </c>
      <c r="E71" s="11">
        <v>0.03</v>
      </c>
      <c r="F71" s="11">
        <v>122.5</v>
      </c>
      <c r="G71" s="11">
        <v>0.82</v>
      </c>
      <c r="H71" s="11" t="s">
        <v>78</v>
      </c>
      <c r="I71" s="7" t="e">
        <f>NA()</f>
        <v>#N/A</v>
      </c>
      <c r="J71" s="11"/>
      <c r="K71" s="7" t="s">
        <v>31</v>
      </c>
      <c r="L71" s="11" t="s">
        <v>94</v>
      </c>
      <c r="M71" s="11">
        <v>2020</v>
      </c>
      <c r="N71" s="13"/>
      <c r="O71" s="9"/>
      <c r="P71" s="10">
        <f t="shared" si="12"/>
        <v>0.03</v>
      </c>
      <c r="Q71" s="11" t="e">
        <f t="shared" si="13"/>
        <v>#N/A</v>
      </c>
      <c r="R71" s="11" t="e">
        <f t="shared" si="14"/>
        <v>#N/A</v>
      </c>
      <c r="S71" s="11" t="e">
        <f t="shared" si="15"/>
        <v>#N/A</v>
      </c>
      <c r="T71" s="11">
        <f t="shared" si="16"/>
        <v>0.03</v>
      </c>
      <c r="U71" s="11" t="e">
        <f t="shared" si="17"/>
        <v>#N/A</v>
      </c>
      <c r="V71" s="11" t="e">
        <f t="shared" si="18"/>
        <v>#N/A</v>
      </c>
      <c r="W71" s="11">
        <f t="shared" si="19"/>
        <v>0.82</v>
      </c>
      <c r="X71" s="11" t="e">
        <f t="shared" si="20"/>
        <v>#N/A</v>
      </c>
      <c r="Y71" s="11" t="e">
        <f t="shared" si="21"/>
        <v>#N/A</v>
      </c>
      <c r="Z71" s="11" t="e">
        <f t="shared" si="22"/>
        <v>#N/A</v>
      </c>
      <c r="AA71" s="11" t="e">
        <f t="shared" si="23"/>
        <v>#N/A</v>
      </c>
    </row>
    <row r="72" spans="1:27" x14ac:dyDescent="0.45">
      <c r="A72" s="11"/>
      <c r="B72" s="11">
        <v>324.5</v>
      </c>
      <c r="C72" s="7" t="e">
        <f>NA()</f>
        <v>#N/A</v>
      </c>
      <c r="D72" s="7">
        <v>1</v>
      </c>
      <c r="E72" s="11">
        <v>-6.5</v>
      </c>
      <c r="F72" s="11">
        <v>13.5</v>
      </c>
      <c r="G72" s="11">
        <v>1.66</v>
      </c>
      <c r="H72" s="11" t="s">
        <v>79</v>
      </c>
      <c r="I72" s="7" t="e">
        <f>NA()</f>
        <v>#N/A</v>
      </c>
      <c r="J72" s="11"/>
      <c r="K72" s="7" t="s">
        <v>31</v>
      </c>
      <c r="L72" s="11" t="s">
        <v>94</v>
      </c>
      <c r="M72" s="11">
        <v>2015</v>
      </c>
      <c r="N72" s="13"/>
      <c r="O72" s="9"/>
      <c r="P72" s="10">
        <f t="shared" si="12"/>
        <v>-6.5</v>
      </c>
      <c r="Q72" s="11" t="e">
        <f t="shared" si="13"/>
        <v>#N/A</v>
      </c>
      <c r="R72" s="11" t="e">
        <f t="shared" si="14"/>
        <v>#N/A</v>
      </c>
      <c r="S72" s="11" t="e">
        <f t="shared" si="15"/>
        <v>#N/A</v>
      </c>
      <c r="T72" s="11">
        <f t="shared" si="16"/>
        <v>-6.5</v>
      </c>
      <c r="U72" s="11" t="e">
        <f t="shared" si="17"/>
        <v>#N/A</v>
      </c>
      <c r="V72" s="11" t="e">
        <f t="shared" si="18"/>
        <v>#N/A</v>
      </c>
      <c r="W72" s="11">
        <f t="shared" si="19"/>
        <v>1.66</v>
      </c>
      <c r="X72" s="11" t="e">
        <f t="shared" si="20"/>
        <v>#N/A</v>
      </c>
      <c r="Y72" s="11" t="e">
        <f t="shared" si="21"/>
        <v>#N/A</v>
      </c>
      <c r="Z72" s="11" t="e">
        <f t="shared" si="22"/>
        <v>#N/A</v>
      </c>
      <c r="AA72" s="11" t="e">
        <f t="shared" si="23"/>
        <v>#N/A</v>
      </c>
    </row>
    <row r="73" spans="1:27" x14ac:dyDescent="0.45">
      <c r="A73" s="11"/>
      <c r="B73" s="11">
        <v>293</v>
      </c>
      <c r="C73" s="7" t="e">
        <f>NA()</f>
        <v>#N/A</v>
      </c>
      <c r="D73" s="7">
        <v>1</v>
      </c>
      <c r="E73" s="11">
        <v>2.2999999999999998</v>
      </c>
      <c r="F73" s="11">
        <v>435</v>
      </c>
      <c r="G73" s="11">
        <v>0.4</v>
      </c>
      <c r="H73" s="11" t="s">
        <v>80</v>
      </c>
      <c r="I73" s="7" t="e">
        <f>NA()</f>
        <v>#N/A</v>
      </c>
      <c r="J73" s="11"/>
      <c r="K73" s="7" t="s">
        <v>31</v>
      </c>
      <c r="L73" s="11" t="s">
        <v>85</v>
      </c>
      <c r="M73" s="11">
        <v>2020</v>
      </c>
      <c r="N73" s="13"/>
      <c r="O73" s="9"/>
      <c r="P73" s="10">
        <f t="shared" si="12"/>
        <v>2.2999999999999998</v>
      </c>
      <c r="Q73" s="11" t="e">
        <f t="shared" si="13"/>
        <v>#N/A</v>
      </c>
      <c r="R73" s="11" t="e">
        <f t="shared" si="14"/>
        <v>#N/A</v>
      </c>
      <c r="S73" s="11">
        <f t="shared" si="15"/>
        <v>2.2999999999999998</v>
      </c>
      <c r="T73" s="11" t="e">
        <f t="shared" si="16"/>
        <v>#N/A</v>
      </c>
      <c r="U73" s="11" t="e">
        <f t="shared" si="17"/>
        <v>#N/A</v>
      </c>
      <c r="V73" s="11">
        <f t="shared" si="18"/>
        <v>0.4</v>
      </c>
      <c r="W73" s="11" t="e">
        <f t="shared" si="19"/>
        <v>#N/A</v>
      </c>
      <c r="X73" s="11" t="e">
        <f t="shared" si="20"/>
        <v>#N/A</v>
      </c>
      <c r="Y73" s="11" t="e">
        <f t="shared" si="21"/>
        <v>#N/A</v>
      </c>
      <c r="Z73" s="11" t="e">
        <f t="shared" si="22"/>
        <v>#N/A</v>
      </c>
      <c r="AA73" s="11" t="e">
        <f t="shared" si="23"/>
        <v>#N/A</v>
      </c>
    </row>
    <row r="74" spans="1:27" x14ac:dyDescent="0.45">
      <c r="A74" s="11"/>
      <c r="B74" s="11">
        <v>182</v>
      </c>
      <c r="C74" s="7" t="e">
        <f>NA()</f>
        <v>#N/A</v>
      </c>
      <c r="D74" s="7">
        <v>1</v>
      </c>
      <c r="E74" s="11">
        <v>9.3000000000000007</v>
      </c>
      <c r="F74" s="11">
        <v>920</v>
      </c>
      <c r="G74" s="11">
        <v>0.96</v>
      </c>
      <c r="H74" s="11" t="s">
        <v>81</v>
      </c>
      <c r="I74" s="7" t="e">
        <f>NA()</f>
        <v>#N/A</v>
      </c>
      <c r="J74" s="11"/>
      <c r="K74" s="7" t="s">
        <v>31</v>
      </c>
      <c r="L74" s="11" t="s">
        <v>98</v>
      </c>
      <c r="M74" s="11">
        <v>2021</v>
      </c>
      <c r="N74" s="13"/>
      <c r="O74" s="9"/>
      <c r="P74" s="10">
        <f t="shared" si="12"/>
        <v>9.3000000000000007</v>
      </c>
      <c r="Q74" s="11" t="e">
        <f t="shared" si="13"/>
        <v>#N/A</v>
      </c>
      <c r="R74" s="11" t="e">
        <f t="shared" si="14"/>
        <v>#N/A</v>
      </c>
      <c r="S74" s="11" t="e">
        <f t="shared" si="15"/>
        <v>#N/A</v>
      </c>
      <c r="T74" s="11" t="e">
        <f t="shared" si="16"/>
        <v>#N/A</v>
      </c>
      <c r="U74" s="11" t="e">
        <f t="shared" si="17"/>
        <v>#N/A</v>
      </c>
      <c r="V74" s="11" t="e">
        <f t="shared" si="18"/>
        <v>#N/A</v>
      </c>
      <c r="W74" s="11" t="e">
        <f t="shared" si="19"/>
        <v>#N/A</v>
      </c>
      <c r="X74" s="11" t="e">
        <f t="shared" si="20"/>
        <v>#N/A</v>
      </c>
      <c r="Y74" s="11" t="e">
        <f t="shared" si="21"/>
        <v>#N/A</v>
      </c>
      <c r="Z74" s="11" t="e">
        <f t="shared" si="22"/>
        <v>#N/A</v>
      </c>
      <c r="AA74" s="11" t="e">
        <f t="shared" si="23"/>
        <v>#N/A</v>
      </c>
    </row>
    <row r="75" spans="1:27" x14ac:dyDescent="0.45">
      <c r="A75" s="11"/>
      <c r="B75" s="11">
        <v>610.6</v>
      </c>
      <c r="C75" s="7" t="e">
        <f>NA()</f>
        <v>#N/A</v>
      </c>
      <c r="D75" s="7">
        <v>1</v>
      </c>
      <c r="E75" s="11">
        <v>-25.2</v>
      </c>
      <c r="F75" s="11">
        <v>30</v>
      </c>
      <c r="G75" s="11">
        <v>0.01</v>
      </c>
      <c r="H75" s="7" t="e">
        <f>NA()</f>
        <v>#N/A</v>
      </c>
      <c r="I75" s="7" t="e">
        <f>NA()</f>
        <v>#N/A</v>
      </c>
      <c r="J75" s="11"/>
      <c r="K75" s="7" t="s">
        <v>31</v>
      </c>
      <c r="L75" s="11" t="s">
        <v>83</v>
      </c>
      <c r="M75" s="11">
        <v>2020</v>
      </c>
      <c r="N75" s="13"/>
      <c r="O75" s="9"/>
      <c r="P75" s="10">
        <f t="shared" si="12"/>
        <v>-25.2</v>
      </c>
      <c r="Q75" s="11" t="e">
        <f t="shared" si="13"/>
        <v>#N/A</v>
      </c>
      <c r="R75" s="11">
        <f t="shared" si="14"/>
        <v>-25.2</v>
      </c>
      <c r="S75" s="11" t="e">
        <f t="shared" si="15"/>
        <v>#N/A</v>
      </c>
      <c r="T75" s="11" t="e">
        <f t="shared" si="16"/>
        <v>#N/A</v>
      </c>
      <c r="U75" s="11">
        <f t="shared" si="17"/>
        <v>0.01</v>
      </c>
      <c r="V75" s="11" t="e">
        <f t="shared" si="18"/>
        <v>#N/A</v>
      </c>
      <c r="W75" s="11" t="e">
        <f t="shared" si="19"/>
        <v>#N/A</v>
      </c>
      <c r="X75" s="11" t="e">
        <f t="shared" si="20"/>
        <v>#N/A</v>
      </c>
      <c r="Y75" s="11" t="e">
        <f t="shared" si="21"/>
        <v>#N/A</v>
      </c>
      <c r="Z75" s="11" t="e">
        <f t="shared" si="22"/>
        <v>#N/A</v>
      </c>
      <c r="AA75" s="11" t="e">
        <f t="shared" si="23"/>
        <v>#N/A</v>
      </c>
    </row>
    <row r="76" spans="1:27" x14ac:dyDescent="0.45">
      <c r="A76" s="11"/>
      <c r="B76" s="11">
        <v>270</v>
      </c>
      <c r="C76" s="11">
        <v>18</v>
      </c>
      <c r="D76" s="7" t="e">
        <f>NA()</f>
        <v>#N/A</v>
      </c>
      <c r="E76" s="11">
        <v>-5</v>
      </c>
      <c r="F76" s="11">
        <v>0.125</v>
      </c>
      <c r="G76" s="11">
        <v>0.25</v>
      </c>
      <c r="H76" s="7" t="e">
        <f>NA()</f>
        <v>#N/A</v>
      </c>
      <c r="I76" s="11">
        <v>0.4</v>
      </c>
      <c r="J76" s="11" t="s">
        <v>108</v>
      </c>
      <c r="K76" s="11" t="s">
        <v>108</v>
      </c>
      <c r="L76" s="11" t="s">
        <v>109</v>
      </c>
      <c r="M76" s="11">
        <v>2022</v>
      </c>
      <c r="N76" s="13" t="s">
        <v>110</v>
      </c>
      <c r="O76" s="9"/>
      <c r="P76" s="10">
        <f t="shared" ref="P76:P77" si="24">IF(ISERROR(SEARCH("*Japan*",L76)),E76,NA())</f>
        <v>-5</v>
      </c>
      <c r="Q76" s="11" t="e">
        <f t="shared" ref="Q76:Q77" si="25">IF(ISERROR(SEARCH("*Japan*",L76)),NA(),E76)</f>
        <v>#N/A</v>
      </c>
      <c r="R76" s="11" t="e">
        <f t="shared" ref="R76:R77" si="26">IF(ISERROR(SEARCH("*CMOS*",L76)),NA(),E76)</f>
        <v>#N/A</v>
      </c>
      <c r="S76" s="11">
        <f t="shared" ref="S76:S77" si="27">IF(ISERROR(SEARCH("*SiGe*",L76)),NA(),E76)</f>
        <v>-5</v>
      </c>
      <c r="T76" s="11" t="e">
        <f t="shared" ref="T76:T77" si="28">IF(ISERROR(SEARCH("*InP*",L76)),NA(),E76)</f>
        <v>#N/A</v>
      </c>
      <c r="U76" s="11" t="e">
        <f t="shared" ref="U76:U77" si="29">IF(ISERROR(SEARCH("*CMOS*",L76)),NA(),G76)</f>
        <v>#N/A</v>
      </c>
      <c r="V76" s="11">
        <f t="shared" ref="V76:V77" si="30">IF(ISERROR(SEARCH("*SiGe*",L76)),NA(),G76)</f>
        <v>0.25</v>
      </c>
      <c r="W76" s="11" t="e">
        <f t="shared" ref="W76:W77" si="31">IF(ISERROR(SEARCH("*InP*",L76)),NA(),G76)</f>
        <v>#N/A</v>
      </c>
      <c r="X76" s="11">
        <f t="shared" ref="X76:X77" si="32">10^(E76/10)/I76</f>
        <v>0.79056941504209477</v>
      </c>
      <c r="Y76" s="11" t="e">
        <f t="shared" ref="Y76:Y77" si="33">IF(ISERROR(SEARCH("*CMOS*",L76)),NA(),X76)</f>
        <v>#N/A</v>
      </c>
      <c r="Z76" s="11">
        <f t="shared" ref="Z76:Z77" si="34">IF(ISERROR(SEARCH("*SiGe*",L76)),NA(),X76)</f>
        <v>0.79056941504209477</v>
      </c>
      <c r="AA76" s="11" t="e">
        <f t="shared" ref="AA76:AA77" si="35">IF(ISERROR(SEARCH("*InP*",L76)),NA(),X76)</f>
        <v>#N/A</v>
      </c>
    </row>
    <row r="77" spans="1:27" x14ac:dyDescent="0.45">
      <c r="A77" s="11"/>
      <c r="B77" s="11">
        <v>425</v>
      </c>
      <c r="C77" s="11">
        <v>14.6</v>
      </c>
      <c r="D77" s="11" t="s">
        <v>111</v>
      </c>
      <c r="E77" s="11">
        <v>-5.08</v>
      </c>
      <c r="F77" s="11">
        <v>0.4</v>
      </c>
      <c r="G77" s="11">
        <v>0.08</v>
      </c>
      <c r="H77" s="11" t="s">
        <v>112</v>
      </c>
      <c r="I77" s="11">
        <v>0.98</v>
      </c>
      <c r="J77" s="11" t="s">
        <v>113</v>
      </c>
      <c r="K77" s="11" t="s">
        <v>108</v>
      </c>
      <c r="L77" s="11" t="s">
        <v>114</v>
      </c>
      <c r="M77" s="11">
        <v>2022</v>
      </c>
      <c r="N77" s="13" t="s">
        <v>115</v>
      </c>
      <c r="O77" s="9"/>
      <c r="P77" s="10">
        <f t="shared" si="24"/>
        <v>-5.08</v>
      </c>
      <c r="Q77" s="11" t="e">
        <f t="shared" si="25"/>
        <v>#N/A</v>
      </c>
      <c r="R77" s="11" t="e">
        <f t="shared" si="26"/>
        <v>#N/A</v>
      </c>
      <c r="S77" s="11">
        <f t="shared" si="27"/>
        <v>-5.08</v>
      </c>
      <c r="T77" s="11" t="e">
        <f t="shared" si="28"/>
        <v>#N/A</v>
      </c>
      <c r="U77" s="11" t="e">
        <f t="shared" si="29"/>
        <v>#N/A</v>
      </c>
      <c r="V77" s="11">
        <f t="shared" si="30"/>
        <v>0.08</v>
      </c>
      <c r="W77" s="11" t="e">
        <f t="shared" si="31"/>
        <v>#N/A</v>
      </c>
      <c r="X77" s="11">
        <f t="shared" si="32"/>
        <v>0.31679179470697499</v>
      </c>
      <c r="Y77" s="11" t="e">
        <f t="shared" si="33"/>
        <v>#N/A</v>
      </c>
      <c r="Z77" s="11">
        <f t="shared" si="34"/>
        <v>0.31679179470697499</v>
      </c>
      <c r="AA77" s="11" t="e">
        <f t="shared" si="35"/>
        <v>#N/A</v>
      </c>
    </row>
    <row r="78" spans="1:27" x14ac:dyDescent="0.45">
      <c r="A78" s="11"/>
      <c r="B78" s="11">
        <v>932</v>
      </c>
      <c r="C78" s="11">
        <v>2.5</v>
      </c>
      <c r="D78" s="11" t="s">
        <v>111</v>
      </c>
      <c r="E78" s="11">
        <v>-17.3</v>
      </c>
      <c r="F78" s="11">
        <v>5.7000000000000002E-3</v>
      </c>
      <c r="G78" s="7" t="e">
        <f>NA()</f>
        <v>#N/A</v>
      </c>
      <c r="H78" s="7" t="e">
        <f>NA()</f>
        <v>#N/A</v>
      </c>
      <c r="I78" s="11">
        <v>0.37</v>
      </c>
      <c r="J78" s="11" t="s">
        <v>116</v>
      </c>
      <c r="K78" s="11" t="s">
        <v>108</v>
      </c>
      <c r="L78" s="11" t="s">
        <v>117</v>
      </c>
      <c r="M78" s="11">
        <v>2017</v>
      </c>
      <c r="N78" s="13" t="s">
        <v>133</v>
      </c>
      <c r="O78" s="9"/>
      <c r="P78" s="10">
        <f t="shared" ref="P78:P80" si="36">IF(ISERROR(SEARCH("*Japan*",L78)),E78,NA())</f>
        <v>-17.3</v>
      </c>
      <c r="Q78" s="11" t="e">
        <f t="shared" ref="Q78:Q80" si="37">IF(ISERROR(SEARCH("*Japan*",L78)),NA(),E78)</f>
        <v>#N/A</v>
      </c>
      <c r="R78" s="11" t="e">
        <f t="shared" ref="R78:R80" si="38">IF(ISERROR(SEARCH("*CMOS*",L78)),NA(),E78)</f>
        <v>#N/A</v>
      </c>
      <c r="S78" s="11">
        <f t="shared" ref="S78:S80" si="39">IF(ISERROR(SEARCH("*SiGe*",L78)),NA(),E78)</f>
        <v>-17.3</v>
      </c>
      <c r="T78" s="11" t="e">
        <f t="shared" ref="T78:T80" si="40">IF(ISERROR(SEARCH("*InP*",L78)),NA(),E78)</f>
        <v>#N/A</v>
      </c>
      <c r="U78" s="11" t="e">
        <f t="shared" ref="U78:U80" si="41">IF(ISERROR(SEARCH("*CMOS*",L78)),NA(),G78)</f>
        <v>#N/A</v>
      </c>
      <c r="V78" s="11" t="e">
        <f t="shared" ref="V78:V80" si="42">IF(ISERROR(SEARCH("*SiGe*",L78)),NA(),G78)</f>
        <v>#N/A</v>
      </c>
      <c r="W78" s="11" t="e">
        <f t="shared" ref="W78:W80" si="43">IF(ISERROR(SEARCH("*InP*",L78)),NA(),G78)</f>
        <v>#N/A</v>
      </c>
      <c r="X78" s="11">
        <f t="shared" ref="X78:X80" si="44">10^(E78/10)/I78</f>
        <v>5.0326679369266672E-2</v>
      </c>
      <c r="Y78" s="11" t="e">
        <f t="shared" ref="Y78:Y80" si="45">IF(ISERROR(SEARCH("*CMOS*",L78)),NA(),X78)</f>
        <v>#N/A</v>
      </c>
      <c r="Z78" s="11">
        <f t="shared" ref="Z78:Z80" si="46">IF(ISERROR(SEARCH("*SiGe*",L78)),NA(),X78)</f>
        <v>5.0326679369266672E-2</v>
      </c>
      <c r="AA78" s="11" t="e">
        <f t="shared" ref="AA78:AA80" si="47">IF(ISERROR(SEARCH("*InP*",L78)),NA(),X78)</f>
        <v>#N/A</v>
      </c>
    </row>
    <row r="79" spans="1:27" x14ac:dyDescent="0.45">
      <c r="A79" s="11"/>
      <c r="B79" s="11">
        <v>150</v>
      </c>
      <c r="C79" s="11">
        <v>28</v>
      </c>
      <c r="D79" s="7" t="e">
        <f>NA()</f>
        <v>#N/A</v>
      </c>
      <c r="E79" s="11">
        <v>2.2000000000000002</v>
      </c>
      <c r="F79" s="11">
        <v>0.1</v>
      </c>
      <c r="G79" s="11">
        <v>1.7</v>
      </c>
      <c r="H79" s="7" t="e">
        <f>NA()</f>
        <v>#N/A</v>
      </c>
      <c r="I79" s="11">
        <v>0.08</v>
      </c>
      <c r="J79" s="11" t="s">
        <v>108</v>
      </c>
      <c r="K79" s="11" t="s">
        <v>108</v>
      </c>
      <c r="L79" s="11" t="s">
        <v>109</v>
      </c>
      <c r="M79" s="11">
        <v>2020</v>
      </c>
      <c r="N79" s="13" t="s">
        <v>110</v>
      </c>
      <c r="O79" s="9"/>
      <c r="P79" s="10">
        <f t="shared" si="36"/>
        <v>2.2000000000000002</v>
      </c>
      <c r="Q79" s="11" t="e">
        <f t="shared" si="37"/>
        <v>#N/A</v>
      </c>
      <c r="R79" s="11" t="e">
        <f t="shared" si="38"/>
        <v>#N/A</v>
      </c>
      <c r="S79" s="11">
        <f t="shared" si="39"/>
        <v>2.2000000000000002</v>
      </c>
      <c r="T79" s="11" t="e">
        <f t="shared" si="40"/>
        <v>#N/A</v>
      </c>
      <c r="U79" s="11" t="e">
        <f t="shared" si="41"/>
        <v>#N/A</v>
      </c>
      <c r="V79" s="11">
        <f t="shared" si="42"/>
        <v>1.7</v>
      </c>
      <c r="W79" s="11" t="e">
        <f t="shared" si="43"/>
        <v>#N/A</v>
      </c>
      <c r="X79" s="11">
        <f t="shared" si="44"/>
        <v>20.74483634296951</v>
      </c>
      <c r="Y79" s="11" t="e">
        <f t="shared" si="45"/>
        <v>#N/A</v>
      </c>
      <c r="Z79" s="11">
        <f t="shared" si="46"/>
        <v>20.74483634296951</v>
      </c>
      <c r="AA79" s="11" t="e">
        <f t="shared" si="47"/>
        <v>#N/A</v>
      </c>
    </row>
    <row r="80" spans="1:27" x14ac:dyDescent="0.45">
      <c r="A80" s="11"/>
      <c r="B80" s="11">
        <v>165</v>
      </c>
      <c r="C80" s="11">
        <v>21.1</v>
      </c>
      <c r="D80" s="7" t="e">
        <f>NA()</f>
        <v>#N/A</v>
      </c>
      <c r="E80" s="11">
        <v>-4</v>
      </c>
      <c r="F80" s="11">
        <v>4.9000000000000002E-2</v>
      </c>
      <c r="G80" s="11">
        <v>0.81</v>
      </c>
      <c r="H80" s="7" t="e">
        <f>NA()</f>
        <v>#N/A</v>
      </c>
      <c r="I80" s="11">
        <v>0.09</v>
      </c>
      <c r="J80" s="11" t="s">
        <v>108</v>
      </c>
      <c r="K80" s="11" t="s">
        <v>108</v>
      </c>
      <c r="L80" s="11" t="s">
        <v>109</v>
      </c>
      <c r="M80" s="11">
        <v>2020</v>
      </c>
      <c r="N80" s="13" t="s">
        <v>119</v>
      </c>
      <c r="O80" s="9"/>
      <c r="P80" s="10">
        <f t="shared" si="36"/>
        <v>-4</v>
      </c>
      <c r="Q80" s="11" t="e">
        <f t="shared" si="37"/>
        <v>#N/A</v>
      </c>
      <c r="R80" s="11" t="e">
        <f t="shared" si="38"/>
        <v>#N/A</v>
      </c>
      <c r="S80" s="11">
        <f t="shared" si="39"/>
        <v>-4</v>
      </c>
      <c r="T80" s="11" t="e">
        <f t="shared" si="40"/>
        <v>#N/A</v>
      </c>
      <c r="U80" s="11" t="e">
        <f t="shared" si="41"/>
        <v>#N/A</v>
      </c>
      <c r="V80" s="11">
        <f t="shared" si="42"/>
        <v>0.81</v>
      </c>
      <c r="W80" s="11" t="e">
        <f t="shared" si="43"/>
        <v>#N/A</v>
      </c>
      <c r="X80" s="11">
        <f t="shared" si="44"/>
        <v>4.4234130061499695</v>
      </c>
      <c r="Y80" s="11" t="e">
        <f t="shared" si="45"/>
        <v>#N/A</v>
      </c>
      <c r="Z80" s="11">
        <f t="shared" si="46"/>
        <v>4.4234130061499695</v>
      </c>
      <c r="AA80" s="11" t="e">
        <f t="shared" si="47"/>
        <v>#N/A</v>
      </c>
    </row>
    <row r="81" spans="1:27" x14ac:dyDescent="0.45">
      <c r="A81" s="11"/>
      <c r="B81" s="11">
        <v>670</v>
      </c>
      <c r="C81" s="11">
        <v>2.4</v>
      </c>
      <c r="D81" s="11" t="s">
        <v>111</v>
      </c>
      <c r="E81" s="11">
        <v>-16.100000000000001</v>
      </c>
      <c r="F81" s="11">
        <v>0.1</v>
      </c>
      <c r="G81" s="11">
        <v>2.5000000000000001E-2</v>
      </c>
      <c r="H81" s="11" t="s">
        <v>121</v>
      </c>
      <c r="I81" s="11">
        <v>0.86</v>
      </c>
      <c r="J81" s="11" t="s">
        <v>122</v>
      </c>
      <c r="K81" s="11" t="s">
        <v>108</v>
      </c>
      <c r="L81" s="11" t="s">
        <v>123</v>
      </c>
      <c r="M81" s="11">
        <v>2021</v>
      </c>
      <c r="N81" s="13" t="s">
        <v>124</v>
      </c>
      <c r="O81" s="9"/>
      <c r="P81" s="10">
        <f t="shared" ref="P81:P85" si="48">IF(ISERROR(SEARCH("*Japan*",L81)),E81,NA())</f>
        <v>-16.100000000000001</v>
      </c>
      <c r="Q81" s="11" t="e">
        <f t="shared" ref="Q81:Q85" si="49">IF(ISERROR(SEARCH("*Japan*",L81)),NA(),E81)</f>
        <v>#N/A</v>
      </c>
      <c r="R81" s="11">
        <f t="shared" ref="R81:R85" si="50">IF(ISERROR(SEARCH("*CMOS*",L81)),NA(),E81)</f>
        <v>-16.100000000000001</v>
      </c>
      <c r="S81" s="11" t="e">
        <f t="shared" ref="S81:S85" si="51">IF(ISERROR(SEARCH("*SiGe*",L81)),NA(),E81)</f>
        <v>#N/A</v>
      </c>
      <c r="T81" s="11" t="e">
        <f t="shared" ref="T81:T85" si="52">IF(ISERROR(SEARCH("*InP*",L81)),NA(),E81)</f>
        <v>#N/A</v>
      </c>
      <c r="U81" s="11">
        <f t="shared" ref="U81:U85" si="53">IF(ISERROR(SEARCH("*CMOS*",L81)),NA(),G81)</f>
        <v>2.5000000000000001E-2</v>
      </c>
      <c r="V81" s="11" t="e">
        <f t="shared" ref="V81:V85" si="54">IF(ISERROR(SEARCH("*SiGe*",L81)),NA(),G81)</f>
        <v>#N/A</v>
      </c>
      <c r="W81" s="11" t="e">
        <f t="shared" ref="W81:W85" si="55">IF(ISERROR(SEARCH("*InP*",L81)),NA(),G81)</f>
        <v>#N/A</v>
      </c>
      <c r="X81" s="11">
        <f t="shared" ref="X81:X85" si="56">10^(E81/10)/I81</f>
        <v>2.85431269265701E-2</v>
      </c>
      <c r="Y81" s="11">
        <f t="shared" ref="Y81:Y85" si="57">IF(ISERROR(SEARCH("*CMOS*",L81)),NA(),X81)</f>
        <v>2.85431269265701E-2</v>
      </c>
      <c r="Z81" s="11" t="e">
        <f t="shared" ref="Z81:Z85" si="58">IF(ISERROR(SEARCH("*SiGe*",L81)),NA(),X81)</f>
        <v>#N/A</v>
      </c>
      <c r="AA81" s="11" t="e">
        <f t="shared" ref="AA81:AA85" si="59">IF(ISERROR(SEARCH("*InP*",L81)),NA(),X81)</f>
        <v>#N/A</v>
      </c>
    </row>
    <row r="82" spans="1:27" x14ac:dyDescent="0.45">
      <c r="A82" s="11"/>
      <c r="B82" s="11">
        <v>414</v>
      </c>
      <c r="C82" s="11">
        <v>5.3</v>
      </c>
      <c r="D82" s="11" t="s">
        <v>120</v>
      </c>
      <c r="E82" s="11">
        <v>-9</v>
      </c>
      <c r="F82" s="11">
        <v>0.30399999999999999</v>
      </c>
      <c r="G82" s="11">
        <v>4.1000000000000002E-2</v>
      </c>
      <c r="H82" s="7" t="e">
        <f>NA()</f>
        <v>#N/A</v>
      </c>
      <c r="I82" s="11">
        <v>1.37</v>
      </c>
      <c r="J82" s="11" t="s">
        <v>125</v>
      </c>
      <c r="K82" s="11" t="s">
        <v>108</v>
      </c>
      <c r="L82" s="11" t="s">
        <v>123</v>
      </c>
      <c r="M82" s="11">
        <v>2021</v>
      </c>
      <c r="N82" s="13" t="s">
        <v>118</v>
      </c>
      <c r="O82" s="9"/>
      <c r="P82" s="10">
        <f t="shared" si="48"/>
        <v>-9</v>
      </c>
      <c r="Q82" s="11" t="e">
        <f t="shared" si="49"/>
        <v>#N/A</v>
      </c>
      <c r="R82" s="11">
        <f t="shared" si="50"/>
        <v>-9</v>
      </c>
      <c r="S82" s="11" t="e">
        <f t="shared" si="51"/>
        <v>#N/A</v>
      </c>
      <c r="T82" s="11" t="e">
        <f t="shared" si="52"/>
        <v>#N/A</v>
      </c>
      <c r="U82" s="11">
        <f t="shared" si="53"/>
        <v>4.1000000000000002E-2</v>
      </c>
      <c r="V82" s="11" t="e">
        <f t="shared" si="54"/>
        <v>#N/A</v>
      </c>
      <c r="W82" s="11" t="e">
        <f t="shared" si="55"/>
        <v>#N/A</v>
      </c>
      <c r="X82" s="11">
        <f t="shared" si="56"/>
        <v>9.1892365824391725E-2</v>
      </c>
      <c r="Y82" s="11">
        <f t="shared" si="57"/>
        <v>9.1892365824391725E-2</v>
      </c>
      <c r="Z82" s="11" t="e">
        <f t="shared" si="58"/>
        <v>#N/A</v>
      </c>
      <c r="AA82" s="11" t="e">
        <f t="shared" si="59"/>
        <v>#N/A</v>
      </c>
    </row>
    <row r="83" spans="1:27" x14ac:dyDescent="0.45">
      <c r="A83" s="11"/>
      <c r="B83" s="11">
        <v>694</v>
      </c>
      <c r="C83" s="11">
        <v>5.26</v>
      </c>
      <c r="D83" s="11" t="s">
        <v>111</v>
      </c>
      <c r="E83" s="11">
        <v>-3</v>
      </c>
      <c r="F83" s="11">
        <v>0.754</v>
      </c>
      <c r="G83" s="11">
        <v>6.6000000000000003E-2</v>
      </c>
      <c r="H83" s="11" t="s">
        <v>74</v>
      </c>
      <c r="I83" s="11">
        <v>0.97</v>
      </c>
      <c r="J83" s="11" t="s">
        <v>126</v>
      </c>
      <c r="K83" s="11" t="s">
        <v>108</v>
      </c>
      <c r="L83" s="11" t="s">
        <v>127</v>
      </c>
      <c r="M83" s="11">
        <v>2022</v>
      </c>
      <c r="N83" s="13" t="s">
        <v>124</v>
      </c>
      <c r="O83" s="9"/>
      <c r="P83" s="10">
        <f t="shared" si="48"/>
        <v>-3</v>
      </c>
      <c r="Q83" s="11" t="e">
        <f t="shared" si="49"/>
        <v>#N/A</v>
      </c>
      <c r="R83" s="11">
        <f t="shared" si="50"/>
        <v>-3</v>
      </c>
      <c r="S83" s="11" t="e">
        <f t="shared" si="51"/>
        <v>#N/A</v>
      </c>
      <c r="T83" s="11" t="e">
        <f t="shared" si="52"/>
        <v>#N/A</v>
      </c>
      <c r="U83" s="11">
        <f t="shared" si="53"/>
        <v>6.6000000000000003E-2</v>
      </c>
      <c r="V83" s="11" t="e">
        <f t="shared" si="54"/>
        <v>#N/A</v>
      </c>
      <c r="W83" s="11" t="e">
        <f t="shared" si="55"/>
        <v>#N/A</v>
      </c>
      <c r="X83" s="11">
        <f t="shared" si="56"/>
        <v>0.5166878697188374</v>
      </c>
      <c r="Y83" s="11">
        <f t="shared" si="57"/>
        <v>0.5166878697188374</v>
      </c>
      <c r="Z83" s="11" t="e">
        <f t="shared" si="58"/>
        <v>#N/A</v>
      </c>
      <c r="AA83" s="11" t="e">
        <f t="shared" si="59"/>
        <v>#N/A</v>
      </c>
    </row>
    <row r="84" spans="1:27" x14ac:dyDescent="0.45">
      <c r="A84" s="11"/>
      <c r="B84" s="11">
        <v>416</v>
      </c>
      <c r="C84" s="11">
        <v>1.7</v>
      </c>
      <c r="D84" s="11" t="s">
        <v>111</v>
      </c>
      <c r="E84" s="11">
        <v>-3</v>
      </c>
      <c r="F84" s="11">
        <v>1.45</v>
      </c>
      <c r="G84" s="11">
        <v>3.4000000000000002E-2</v>
      </c>
      <c r="H84" s="11" t="s">
        <v>65</v>
      </c>
      <c r="I84" s="11">
        <v>4.0999999999999996</v>
      </c>
      <c r="J84" s="11" t="s">
        <v>128</v>
      </c>
      <c r="K84" s="11" t="s">
        <v>129</v>
      </c>
      <c r="L84" s="11" t="s">
        <v>130</v>
      </c>
      <c r="M84" s="11">
        <v>2022</v>
      </c>
      <c r="N84" s="13" t="s">
        <v>124</v>
      </c>
      <c r="O84" s="9"/>
      <c r="P84" s="10">
        <f t="shared" si="48"/>
        <v>-3</v>
      </c>
      <c r="Q84" s="11" t="e">
        <f t="shared" si="49"/>
        <v>#N/A</v>
      </c>
      <c r="R84" s="11">
        <f t="shared" si="50"/>
        <v>-3</v>
      </c>
      <c r="S84" s="11" t="e">
        <f t="shared" si="51"/>
        <v>#N/A</v>
      </c>
      <c r="T84" s="11" t="e">
        <f t="shared" si="52"/>
        <v>#N/A</v>
      </c>
      <c r="U84" s="11">
        <f t="shared" si="53"/>
        <v>3.4000000000000002E-2</v>
      </c>
      <c r="V84" s="11" t="e">
        <f t="shared" si="54"/>
        <v>#N/A</v>
      </c>
      <c r="W84" s="11" t="e">
        <f t="shared" si="55"/>
        <v>#N/A</v>
      </c>
      <c r="X84" s="11">
        <f t="shared" si="56"/>
        <v>0.12224078868957861</v>
      </c>
      <c r="Y84" s="11">
        <f t="shared" si="57"/>
        <v>0.12224078868957861</v>
      </c>
      <c r="Z84" s="11" t="e">
        <f t="shared" si="58"/>
        <v>#N/A</v>
      </c>
      <c r="AA84" s="11" t="e">
        <f t="shared" si="59"/>
        <v>#N/A</v>
      </c>
    </row>
    <row r="85" spans="1:27" x14ac:dyDescent="0.45">
      <c r="A85" s="11"/>
      <c r="B85" s="11">
        <v>450</v>
      </c>
      <c r="C85" s="11">
        <v>4.5999999999999996</v>
      </c>
      <c r="D85" s="11" t="s">
        <v>111</v>
      </c>
      <c r="E85" s="11">
        <v>-4.0999999999999996</v>
      </c>
      <c r="F85" s="11">
        <v>0.34599999999999997</v>
      </c>
      <c r="G85" s="11">
        <v>0.11</v>
      </c>
      <c r="H85" s="11" t="s">
        <v>131</v>
      </c>
      <c r="I85" s="11">
        <v>1.56</v>
      </c>
      <c r="J85" s="11" t="s">
        <v>132</v>
      </c>
      <c r="K85" s="11" t="s">
        <v>108</v>
      </c>
      <c r="L85" s="11" t="s">
        <v>127</v>
      </c>
      <c r="M85" s="11">
        <v>2022</v>
      </c>
      <c r="N85" s="13" t="s">
        <v>124</v>
      </c>
      <c r="O85" s="9"/>
      <c r="P85" s="10">
        <f t="shared" si="48"/>
        <v>-4.0999999999999996</v>
      </c>
      <c r="Q85" s="11" t="e">
        <f t="shared" si="49"/>
        <v>#N/A</v>
      </c>
      <c r="R85" s="11">
        <f t="shared" si="50"/>
        <v>-4.0999999999999996</v>
      </c>
      <c r="S85" s="11" t="e">
        <f t="shared" si="51"/>
        <v>#N/A</v>
      </c>
      <c r="T85" s="11" t="e">
        <f t="shared" si="52"/>
        <v>#N/A</v>
      </c>
      <c r="U85" s="11">
        <f t="shared" si="53"/>
        <v>0.11</v>
      </c>
      <c r="V85" s="11" t="e">
        <f t="shared" si="54"/>
        <v>#N/A</v>
      </c>
      <c r="W85" s="11" t="e">
        <f t="shared" si="55"/>
        <v>#N/A</v>
      </c>
      <c r="X85" s="11">
        <f t="shared" si="56"/>
        <v>0.24938791345787215</v>
      </c>
      <c r="Y85" s="11">
        <f t="shared" si="57"/>
        <v>0.24938791345787215</v>
      </c>
      <c r="Z85" s="11" t="e">
        <f t="shared" si="58"/>
        <v>#N/A</v>
      </c>
      <c r="AA85" s="11" t="e">
        <f t="shared" si="59"/>
        <v>#N/A</v>
      </c>
    </row>
    <row r="86" spans="1:27" x14ac:dyDescent="0.4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3"/>
      <c r="O86" s="9"/>
      <c r="P86" s="10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4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3"/>
      <c r="O87" s="9"/>
      <c r="P87" s="10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4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3"/>
      <c r="O88" s="9"/>
      <c r="P88" s="10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4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3"/>
      <c r="O89" s="9"/>
      <c r="P89" s="10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4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3"/>
      <c r="O90" s="9"/>
      <c r="P90" s="10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4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3"/>
      <c r="O91" s="9"/>
      <c r="P91" s="10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4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3"/>
      <c r="O92" s="9"/>
      <c r="P92" s="10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4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3"/>
      <c r="O93" s="9"/>
      <c r="P93" s="10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4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3"/>
      <c r="O94" s="9"/>
      <c r="P94" s="10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4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3"/>
      <c r="O95" s="9"/>
      <c r="P95" s="10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4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3"/>
      <c r="O96" s="9"/>
      <c r="P96" s="10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4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3"/>
      <c r="O97" s="9"/>
      <c r="P97" s="10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AD864-131B-4338-8E51-E6456F93BB8A}">
  <dimension ref="A1:D99"/>
  <sheetViews>
    <sheetView zoomScale="55" zoomScaleNormal="55" workbookViewId="0">
      <selection activeCell="B45" sqref="B45"/>
    </sheetView>
  </sheetViews>
  <sheetFormatPr defaultRowHeight="18" x14ac:dyDescent="0.45"/>
  <cols>
    <col min="2" max="2" width="159.09765625" customWidth="1"/>
    <col min="3" max="3" width="29.796875" style="15" customWidth="1"/>
    <col min="4" max="4" width="7.796875" style="15" customWidth="1"/>
  </cols>
  <sheetData>
    <row r="1" spans="1:4" x14ac:dyDescent="0.45">
      <c r="A1" s="1" t="s">
        <v>0</v>
      </c>
      <c r="B1" s="1"/>
      <c r="C1" s="14" t="s">
        <v>19</v>
      </c>
      <c r="D1" s="6" t="s">
        <v>20</v>
      </c>
    </row>
    <row r="2" spans="1:4" x14ac:dyDescent="0.45">
      <c r="A2" s="11">
        <v>1</v>
      </c>
      <c r="B2" s="11"/>
      <c r="C2" s="7"/>
    </row>
    <row r="3" spans="1:4" x14ac:dyDescent="0.45">
      <c r="A3" s="11">
        <v>2</v>
      </c>
      <c r="B3" s="11"/>
      <c r="C3" s="7"/>
    </row>
    <row r="4" spans="1:4" x14ac:dyDescent="0.45">
      <c r="A4" s="11">
        <v>3</v>
      </c>
      <c r="B4" s="11"/>
      <c r="C4" s="7"/>
    </row>
    <row r="5" spans="1:4" x14ac:dyDescent="0.45">
      <c r="A5" s="11">
        <v>4</v>
      </c>
      <c r="B5" s="11"/>
      <c r="C5" s="7"/>
    </row>
    <row r="6" spans="1:4" x14ac:dyDescent="0.45">
      <c r="A6" s="11">
        <v>5</v>
      </c>
      <c r="B6" s="11"/>
      <c r="C6" s="7"/>
    </row>
    <row r="7" spans="1:4" x14ac:dyDescent="0.45">
      <c r="A7" s="11">
        <v>6</v>
      </c>
      <c r="B7" s="11"/>
      <c r="C7" s="7"/>
    </row>
    <row r="8" spans="1:4" x14ac:dyDescent="0.45">
      <c r="A8" s="11">
        <v>7</v>
      </c>
      <c r="B8" s="11"/>
      <c r="C8" s="7"/>
    </row>
    <row r="9" spans="1:4" x14ac:dyDescent="0.45">
      <c r="A9" s="11">
        <v>8</v>
      </c>
      <c r="B9" s="11"/>
      <c r="C9" s="7"/>
    </row>
    <row r="10" spans="1:4" x14ac:dyDescent="0.45">
      <c r="A10" s="11">
        <v>9</v>
      </c>
      <c r="B10" s="11"/>
      <c r="C10" s="7"/>
    </row>
    <row r="11" spans="1:4" x14ac:dyDescent="0.45">
      <c r="A11" s="11">
        <v>10</v>
      </c>
      <c r="B11" s="11"/>
      <c r="C11" s="7"/>
    </row>
    <row r="12" spans="1:4" x14ac:dyDescent="0.45">
      <c r="A12" s="11">
        <v>11</v>
      </c>
      <c r="B12" s="9"/>
      <c r="C12" s="7"/>
    </row>
    <row r="13" spans="1:4" x14ac:dyDescent="0.45">
      <c r="A13" s="11">
        <v>12</v>
      </c>
      <c r="B13" s="11"/>
      <c r="C13" s="7"/>
    </row>
    <row r="14" spans="1:4" x14ac:dyDescent="0.45">
      <c r="A14" s="11">
        <v>13</v>
      </c>
      <c r="B14" s="11"/>
      <c r="C14" s="7"/>
    </row>
    <row r="15" spans="1:4" x14ac:dyDescent="0.45">
      <c r="A15" s="11">
        <v>14</v>
      </c>
      <c r="B15" s="11"/>
      <c r="C15" s="7"/>
    </row>
    <row r="16" spans="1:4" x14ac:dyDescent="0.45">
      <c r="A16" s="11">
        <v>15</v>
      </c>
      <c r="B16" s="11"/>
      <c r="C16" s="7"/>
    </row>
    <row r="17" spans="1:3" x14ac:dyDescent="0.45">
      <c r="A17" s="11">
        <v>16</v>
      </c>
      <c r="B17" s="11"/>
      <c r="C17" s="7"/>
    </row>
    <row r="18" spans="1:3" x14ac:dyDescent="0.45">
      <c r="A18" s="11">
        <v>17</v>
      </c>
      <c r="B18" s="11"/>
      <c r="C18" s="7"/>
    </row>
    <row r="19" spans="1:3" x14ac:dyDescent="0.45">
      <c r="A19" s="11">
        <v>18</v>
      </c>
      <c r="B19" s="11"/>
      <c r="C19" s="7"/>
    </row>
    <row r="20" spans="1:3" x14ac:dyDescent="0.45">
      <c r="A20" s="11">
        <v>19</v>
      </c>
      <c r="B20" s="11"/>
      <c r="C20" s="7"/>
    </row>
    <row r="21" spans="1:3" x14ac:dyDescent="0.45">
      <c r="A21" s="11">
        <v>20</v>
      </c>
      <c r="B21" s="11"/>
      <c r="C21" s="7"/>
    </row>
    <row r="22" spans="1:3" x14ac:dyDescent="0.45">
      <c r="A22" s="11">
        <v>21</v>
      </c>
      <c r="B22" s="11"/>
      <c r="C22" s="7"/>
    </row>
    <row r="23" spans="1:3" x14ac:dyDescent="0.45">
      <c r="A23" s="11">
        <v>22</v>
      </c>
      <c r="B23" s="11"/>
      <c r="C23" s="7"/>
    </row>
    <row r="24" spans="1:3" x14ac:dyDescent="0.45">
      <c r="A24" s="11">
        <v>23</v>
      </c>
      <c r="B24" s="11"/>
      <c r="C24" s="7"/>
    </row>
    <row r="25" spans="1:3" x14ac:dyDescent="0.45">
      <c r="A25" s="11">
        <v>24</v>
      </c>
      <c r="B25" s="11"/>
      <c r="C25" s="7"/>
    </row>
    <row r="26" spans="1:3" x14ac:dyDescent="0.45">
      <c r="A26" s="11">
        <v>25</v>
      </c>
      <c r="B26" s="11"/>
      <c r="C26" s="7"/>
    </row>
    <row r="27" spans="1:3" x14ac:dyDescent="0.45">
      <c r="A27" s="11">
        <v>26</v>
      </c>
      <c r="B27" s="11"/>
      <c r="C27" s="7"/>
    </row>
    <row r="28" spans="1:3" x14ac:dyDescent="0.45">
      <c r="A28" s="11">
        <v>27</v>
      </c>
      <c r="B28" s="11"/>
      <c r="C28" s="7"/>
    </row>
    <row r="29" spans="1:3" x14ac:dyDescent="0.45">
      <c r="A29" s="11"/>
      <c r="B29" s="11"/>
      <c r="C29" s="7"/>
    </row>
    <row r="30" spans="1:3" x14ac:dyDescent="0.45">
      <c r="A30" s="11"/>
      <c r="B30" s="11"/>
      <c r="C30" s="7"/>
    </row>
    <row r="31" spans="1:3" x14ac:dyDescent="0.45">
      <c r="A31" s="11"/>
      <c r="B31" s="11"/>
      <c r="C31" s="7"/>
    </row>
    <row r="32" spans="1:3" x14ac:dyDescent="0.45">
      <c r="A32" s="11"/>
      <c r="B32" s="11"/>
      <c r="C32" s="7"/>
    </row>
    <row r="33" spans="1:3" x14ac:dyDescent="0.45">
      <c r="A33" s="11"/>
      <c r="B33" s="11"/>
      <c r="C33" s="7"/>
    </row>
    <row r="34" spans="1:3" x14ac:dyDescent="0.45">
      <c r="A34" s="11"/>
      <c r="B34" s="11"/>
      <c r="C34" s="7"/>
    </row>
    <row r="35" spans="1:3" x14ac:dyDescent="0.45">
      <c r="A35" s="11"/>
      <c r="B35" s="11"/>
      <c r="C35" s="7"/>
    </row>
    <row r="36" spans="1:3" x14ac:dyDescent="0.45">
      <c r="A36" s="11"/>
      <c r="B36" s="11"/>
      <c r="C36" s="7"/>
    </row>
    <row r="37" spans="1:3" x14ac:dyDescent="0.45">
      <c r="A37" s="11"/>
      <c r="B37" s="11"/>
      <c r="C37" s="7"/>
    </row>
    <row r="38" spans="1:3" x14ac:dyDescent="0.45">
      <c r="A38" s="11"/>
      <c r="B38" s="11"/>
      <c r="C38" s="7"/>
    </row>
    <row r="39" spans="1:3" x14ac:dyDescent="0.45">
      <c r="A39" s="11"/>
      <c r="B39" s="11"/>
      <c r="C39" s="7"/>
    </row>
    <row r="40" spans="1:3" x14ac:dyDescent="0.45">
      <c r="A40" s="11"/>
      <c r="B40" s="11"/>
      <c r="C40" s="7"/>
    </row>
    <row r="41" spans="1:3" x14ac:dyDescent="0.45">
      <c r="A41" s="11"/>
      <c r="B41" s="11"/>
      <c r="C41" s="7"/>
    </row>
    <row r="42" spans="1:3" x14ac:dyDescent="0.45">
      <c r="A42" s="11"/>
      <c r="B42" s="11"/>
      <c r="C42" s="7"/>
    </row>
    <row r="43" spans="1:3" x14ac:dyDescent="0.45">
      <c r="A43" s="11"/>
      <c r="B43" s="11"/>
      <c r="C43" s="7"/>
    </row>
    <row r="44" spans="1:3" x14ac:dyDescent="0.45">
      <c r="A44" s="11"/>
      <c r="B44" s="11"/>
      <c r="C44" s="7"/>
    </row>
    <row r="45" spans="1:3" x14ac:dyDescent="0.45">
      <c r="A45" s="11"/>
      <c r="B45" s="11"/>
      <c r="C45" s="7"/>
    </row>
    <row r="46" spans="1:3" x14ac:dyDescent="0.45">
      <c r="A46" s="11"/>
      <c r="B46" s="11"/>
      <c r="C46" s="7"/>
    </row>
    <row r="47" spans="1:3" x14ac:dyDescent="0.45">
      <c r="A47" s="11"/>
      <c r="B47" s="11"/>
      <c r="C47" s="7"/>
    </row>
    <row r="48" spans="1:3" x14ac:dyDescent="0.45">
      <c r="A48" s="11"/>
      <c r="B48" s="11"/>
      <c r="C48" s="7"/>
    </row>
    <row r="49" spans="1:3" x14ac:dyDescent="0.45">
      <c r="A49" s="11"/>
      <c r="B49" s="11"/>
      <c r="C49" s="7"/>
    </row>
    <row r="50" spans="1:3" x14ac:dyDescent="0.45">
      <c r="A50" s="11"/>
      <c r="B50" s="11"/>
      <c r="C50" s="7"/>
    </row>
    <row r="51" spans="1:3" x14ac:dyDescent="0.45">
      <c r="A51" s="11"/>
      <c r="B51" s="11"/>
      <c r="C51" s="7"/>
    </row>
    <row r="52" spans="1:3" x14ac:dyDescent="0.45">
      <c r="A52" s="11"/>
      <c r="B52" s="11"/>
      <c r="C52" s="7"/>
    </row>
    <row r="53" spans="1:3" x14ac:dyDescent="0.45">
      <c r="A53" s="11"/>
      <c r="B53" s="11"/>
      <c r="C53" s="7"/>
    </row>
    <row r="54" spans="1:3" x14ac:dyDescent="0.45">
      <c r="A54" s="11"/>
      <c r="B54" s="11"/>
      <c r="C54" s="7"/>
    </row>
    <row r="55" spans="1:3" x14ac:dyDescent="0.45">
      <c r="A55" s="11"/>
      <c r="B55" s="11"/>
      <c r="C55" s="7"/>
    </row>
    <row r="56" spans="1:3" x14ac:dyDescent="0.45">
      <c r="A56" s="11"/>
      <c r="B56" s="11"/>
      <c r="C56" s="7"/>
    </row>
    <row r="57" spans="1:3" x14ac:dyDescent="0.45">
      <c r="A57" s="11"/>
      <c r="B57" s="11"/>
      <c r="C57" s="7"/>
    </row>
    <row r="58" spans="1:3" x14ac:dyDescent="0.45">
      <c r="A58" s="11"/>
      <c r="B58" s="11"/>
      <c r="C58" s="7"/>
    </row>
    <row r="59" spans="1:3" x14ac:dyDescent="0.45">
      <c r="A59" s="11"/>
      <c r="B59" s="11"/>
      <c r="C59" s="7"/>
    </row>
    <row r="60" spans="1:3" x14ac:dyDescent="0.45">
      <c r="A60" s="11"/>
      <c r="B60" s="11"/>
      <c r="C60" s="7"/>
    </row>
    <row r="61" spans="1:3" x14ac:dyDescent="0.45">
      <c r="A61" s="11"/>
      <c r="B61" s="11"/>
      <c r="C61" s="7"/>
    </row>
    <row r="62" spans="1:3" x14ac:dyDescent="0.45">
      <c r="A62" s="11"/>
      <c r="B62" s="11"/>
      <c r="C62" s="7"/>
    </row>
    <row r="63" spans="1:3" x14ac:dyDescent="0.45">
      <c r="A63" s="11"/>
      <c r="B63" s="11"/>
      <c r="C63" s="7"/>
    </row>
    <row r="64" spans="1:3" x14ac:dyDescent="0.45">
      <c r="A64" s="11"/>
      <c r="B64" s="11"/>
      <c r="C64" s="7"/>
    </row>
    <row r="65" spans="1:3" x14ac:dyDescent="0.45">
      <c r="A65" s="11"/>
      <c r="B65" s="11"/>
      <c r="C65" s="7"/>
    </row>
    <row r="66" spans="1:3" x14ac:dyDescent="0.45">
      <c r="A66" s="11"/>
      <c r="B66" s="11"/>
      <c r="C66" s="7"/>
    </row>
    <row r="67" spans="1:3" x14ac:dyDescent="0.45">
      <c r="A67" s="11"/>
      <c r="B67" s="11"/>
      <c r="C67" s="7"/>
    </row>
    <row r="68" spans="1:3" x14ac:dyDescent="0.45">
      <c r="A68" s="11"/>
      <c r="B68" s="11"/>
      <c r="C68" s="7"/>
    </row>
    <row r="69" spans="1:3" x14ac:dyDescent="0.45">
      <c r="A69" s="11"/>
      <c r="B69" s="11"/>
      <c r="C69" s="7"/>
    </row>
    <row r="70" spans="1:3" x14ac:dyDescent="0.45">
      <c r="A70" s="11"/>
      <c r="B70" s="11"/>
      <c r="C70" s="7"/>
    </row>
    <row r="71" spans="1:3" x14ac:dyDescent="0.45">
      <c r="A71" s="11"/>
      <c r="B71" s="11"/>
      <c r="C71" s="7"/>
    </row>
    <row r="72" spans="1:3" x14ac:dyDescent="0.45">
      <c r="A72" s="11"/>
      <c r="B72" s="11"/>
      <c r="C72" s="7"/>
    </row>
    <row r="73" spans="1:3" x14ac:dyDescent="0.45">
      <c r="A73" s="11"/>
      <c r="B73" s="11"/>
      <c r="C73" s="7"/>
    </row>
    <row r="74" spans="1:3" x14ac:dyDescent="0.45">
      <c r="A74" s="11"/>
      <c r="B74" s="11"/>
      <c r="C74" s="7"/>
    </row>
    <row r="75" spans="1:3" x14ac:dyDescent="0.45">
      <c r="A75" s="11"/>
      <c r="B75" s="11"/>
      <c r="C75" s="7"/>
    </row>
    <row r="76" spans="1:3" x14ac:dyDescent="0.45">
      <c r="A76" s="11"/>
      <c r="B76" s="11"/>
      <c r="C76" s="7"/>
    </row>
    <row r="77" spans="1:3" x14ac:dyDescent="0.45">
      <c r="A77" s="11"/>
      <c r="B77" s="11"/>
      <c r="C77" s="7"/>
    </row>
    <row r="78" spans="1:3" x14ac:dyDescent="0.45">
      <c r="A78" s="11"/>
      <c r="B78" s="11"/>
      <c r="C78" s="7"/>
    </row>
    <row r="79" spans="1:3" x14ac:dyDescent="0.45">
      <c r="A79" s="11"/>
      <c r="B79" s="11"/>
      <c r="C79" s="7"/>
    </row>
    <row r="80" spans="1:3" x14ac:dyDescent="0.45">
      <c r="A80" s="11"/>
      <c r="B80" s="11"/>
      <c r="C80" s="7"/>
    </row>
    <row r="81" spans="1:3" x14ac:dyDescent="0.45">
      <c r="A81" s="11"/>
      <c r="B81" s="11"/>
      <c r="C81" s="7"/>
    </row>
    <row r="82" spans="1:3" x14ac:dyDescent="0.45">
      <c r="A82" s="11"/>
      <c r="B82" s="11"/>
      <c r="C82" s="7"/>
    </row>
    <row r="83" spans="1:3" x14ac:dyDescent="0.45">
      <c r="A83" s="11"/>
      <c r="B83" s="11"/>
      <c r="C83" s="7"/>
    </row>
    <row r="84" spans="1:3" x14ac:dyDescent="0.45">
      <c r="A84" s="11"/>
      <c r="B84" s="11"/>
      <c r="C84" s="7"/>
    </row>
    <row r="85" spans="1:3" x14ac:dyDescent="0.45">
      <c r="A85" s="11"/>
      <c r="B85" s="11"/>
      <c r="C85" s="7"/>
    </row>
    <row r="86" spans="1:3" x14ac:dyDescent="0.45">
      <c r="A86" s="11"/>
      <c r="B86" s="11"/>
      <c r="C86" s="7"/>
    </row>
    <row r="87" spans="1:3" x14ac:dyDescent="0.45">
      <c r="A87" s="11"/>
      <c r="B87" s="11"/>
      <c r="C87" s="7"/>
    </row>
    <row r="88" spans="1:3" x14ac:dyDescent="0.45">
      <c r="A88" s="11"/>
      <c r="B88" s="11"/>
      <c r="C88" s="7"/>
    </row>
    <row r="89" spans="1:3" x14ac:dyDescent="0.45">
      <c r="A89" s="11"/>
      <c r="B89" s="11"/>
      <c r="C89" s="7"/>
    </row>
    <row r="90" spans="1:3" x14ac:dyDescent="0.45">
      <c r="A90" s="11"/>
      <c r="B90" s="11"/>
      <c r="C90" s="7"/>
    </row>
    <row r="91" spans="1:3" x14ac:dyDescent="0.45">
      <c r="A91" s="11"/>
      <c r="B91" s="11"/>
      <c r="C91" s="7"/>
    </row>
    <row r="92" spans="1:3" x14ac:dyDescent="0.45">
      <c r="A92" s="11"/>
      <c r="B92" s="11"/>
      <c r="C92" s="7"/>
    </row>
    <row r="93" spans="1:3" x14ac:dyDescent="0.45">
      <c r="A93" s="11"/>
      <c r="B93" s="11"/>
      <c r="C93" s="7"/>
    </row>
    <row r="94" spans="1:3" x14ac:dyDescent="0.45">
      <c r="A94" s="11"/>
      <c r="B94" s="11"/>
      <c r="C94" s="7"/>
    </row>
    <row r="95" spans="1:3" x14ac:dyDescent="0.45">
      <c r="A95" s="11"/>
      <c r="B95" s="11"/>
      <c r="C95" s="7"/>
    </row>
    <row r="96" spans="1:3" x14ac:dyDescent="0.45">
      <c r="A96" s="11"/>
      <c r="B96" s="11"/>
      <c r="C96" s="7"/>
    </row>
    <row r="97" spans="1:3" x14ac:dyDescent="0.45">
      <c r="A97" s="11"/>
      <c r="B97" s="11"/>
      <c r="C97" s="7"/>
    </row>
    <row r="98" spans="1:3" x14ac:dyDescent="0.45">
      <c r="A98" s="11"/>
      <c r="B98" s="11"/>
      <c r="C98" s="7"/>
    </row>
    <row r="99" spans="1:3" x14ac:dyDescent="0.45">
      <c r="A99" s="11"/>
      <c r="B99" s="11"/>
      <c r="C99" s="7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Trdata</vt:lpstr>
      <vt:lpstr>Trref.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左文</dc:creator>
  <cp:lastModifiedBy>鈴木 左文</cp:lastModifiedBy>
  <dcterms:created xsi:type="dcterms:W3CDTF">2022-08-19T05:58:01Z</dcterms:created>
  <dcterms:modified xsi:type="dcterms:W3CDTF">2023-01-24T12:36:58Z</dcterms:modified>
</cp:coreProperties>
</file>